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Frágreiðing" sheetId="1" r:id="rId4"/>
    <sheet name="Veruútr. hjá NATO-londum" sheetId="2" r:id="rId5"/>
    <sheet name="Verjuútreiðslur og 3%-kravið" sheetId="3" r:id="rId6"/>
    <sheet name="Nútíðarvirði av sparing" sheetId="4" r:id="rId7"/>
    <sheet name="Deflatering" sheetId="5" r:id="rId8"/>
  </sheets>
</workbook>
</file>

<file path=xl/sharedStrings.xml><?xml version="1.0" encoding="utf-8"?>
<sst xmlns="http://schemas.openxmlformats.org/spreadsheetml/2006/main" uniqueCount="42">
  <si>
    <t>Verjuútreiðslur í % av BTÚ hjá limalondum í NATO 1985-95</t>
  </si>
  <si>
    <t>Kelda: Worldbank Development Indicators 99 - Military expenditure (% of GNP)</t>
  </si>
  <si>
    <t>Denmark</t>
  </si>
  <si>
    <t>Netherlands</t>
  </si>
  <si>
    <t>Belgium</t>
  </si>
  <si>
    <t>Norway</t>
  </si>
  <si>
    <t>Portugal</t>
  </si>
  <si>
    <t>USA</t>
  </si>
  <si>
    <t>UK</t>
  </si>
  <si>
    <t>France</t>
  </si>
  <si>
    <t>Luxembourg</t>
  </si>
  <si>
    <t>Iceland</t>
  </si>
  <si>
    <t>Spain</t>
  </si>
  <si>
    <t>Canada</t>
  </si>
  <si>
    <t>Turkey</t>
  </si>
  <si>
    <t>Greece</t>
  </si>
  <si>
    <t>Danmark: Útreiðslur til verju og veitingar til Grønlands og Føroya</t>
  </si>
  <si>
    <t>Upphæddir í mia kr</t>
  </si>
  <si>
    <t>Verju-
útreiðslur</t>
  </si>
  <si>
    <t>Veitingar til
Færøerne og Grønland</t>
  </si>
  <si>
    <t>BTÚ hjá DK í 
marknaðar-
prísum</t>
  </si>
  <si>
    <t>Verju-
útreiðslur
í % av BTÚ</t>
  </si>
  <si>
    <t>Veitingar til Føroyar og Grønland í % av BTÚ</t>
  </si>
  <si>
    <t>Verja + veitingar 
til Grønland og Føroyar 
í % af BTÚ</t>
  </si>
  <si>
    <t>Spardar verjuútr. í mun til 3% kravið</t>
  </si>
  <si>
    <t>Spardar verjuútr. í mun til 3% kravið tó frádrigið veitingar til Føroyar og Grønland</t>
  </si>
  <si>
    <t>Kelda: Danmarks Statistik, Statistisk Tiårsoversigt</t>
  </si>
  <si>
    <t>Virði av sparing í mun til 3%-kravið umroknað til 1999-krónuvirði</t>
  </si>
  <si>
    <t>Veitingar til
Føroya og Grønlands</t>
  </si>
  <si>
    <t>Spardar verjuútr. í mun til 3% kravið tó frádrigið veitingar til Føroya og Grønlands</t>
  </si>
  <si>
    <t>BNP-deflator
index 1999 = 100</t>
  </si>
  <si>
    <t>Spardar verju-
útr. í mun til 
3% kravið 
(ár 1999 kr)</t>
  </si>
  <si>
    <t>Veiting til
Føroyar og
Grønland
(ár 1999 kr)</t>
  </si>
  <si>
    <t>Spardar verjuútr.
í mun til 3% kravið,
tó frádrigið veitingar
til Føroya og Grønlands
(1999 kr)</t>
  </si>
  <si>
    <t>Í alt</t>
  </si>
  <si>
    <t>Deflateringstøl viðv. Danmark</t>
  </si>
  <si>
    <t>Kelda: Danmarks Statistik</t>
  </si>
  <si>
    <t>Kelda: World Bank 99</t>
  </si>
  <si>
    <t>Nýtsluprísindex
 1997 = 100</t>
  </si>
  <si>
    <t>Nýtsluprísindex
1999 = 100</t>
  </si>
  <si>
    <t>BTÚ-deflator
Index 1990=100</t>
  </si>
  <si>
    <t>BTÚ-deflator
Index 1999=100</t>
  </si>
</sst>
</file>

<file path=xl/styles.xml><?xml version="1.0" encoding="utf-8"?>
<styleSheet xmlns="http://schemas.openxmlformats.org/spreadsheetml/2006/main">
  <numFmts count="3">
    <numFmt numFmtId="0" formatCode="General"/>
    <numFmt numFmtId="59" formatCode="0.0"/>
    <numFmt numFmtId="60" formatCode="0.0%"/>
  </numFmts>
  <fonts count="12">
    <font>
      <sz val="10"/>
      <color indexed="8"/>
      <name val="Times New Roman"/>
    </font>
    <font>
      <sz val="12"/>
      <color indexed="8"/>
      <name val="Helvetica Neue"/>
    </font>
    <font>
      <b val="1"/>
      <sz val="16"/>
      <color indexed="8"/>
      <name val="Times New Roman"/>
    </font>
    <font>
      <sz val="12"/>
      <color indexed="8"/>
      <name val="Times New Roman"/>
    </font>
    <font>
      <b val="1"/>
      <sz val="12"/>
      <color indexed="8"/>
      <name val="Times New Roman"/>
    </font>
    <font>
      <i val="1"/>
      <sz val="12"/>
      <color indexed="8"/>
      <name val="Times New Roman"/>
    </font>
    <font>
      <b val="1"/>
      <sz val="12"/>
      <color indexed="9"/>
      <name val="Times New Roman"/>
    </font>
    <font>
      <sz val="15"/>
      <color indexed="8"/>
      <name val="Calibri"/>
    </font>
    <font>
      <b val="1"/>
      <sz val="14"/>
      <color indexed="8"/>
      <name val="Times New Roman"/>
    </font>
    <font>
      <b val="1"/>
      <sz val="10"/>
      <color indexed="8"/>
      <name val="Times New Roman"/>
    </font>
    <font>
      <sz val="8"/>
      <color indexed="8"/>
      <name val="Times New Roman"/>
    </font>
    <font>
      <sz val="8"/>
      <color indexed="8"/>
      <name val="Times New Roman"/>
    </font>
  </fonts>
  <fills count="3">
    <fill>
      <patternFill patternType="none"/>
    </fill>
    <fill>
      <patternFill patternType="gray125"/>
    </fill>
    <fill>
      <patternFill patternType="solid">
        <fgColor indexed="10"/>
        <bgColor auto="1"/>
      </patternFill>
    </fill>
  </fills>
  <borders count="37">
    <border>
      <left/>
      <right/>
      <top/>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top/>
      <bottom/>
      <diagonal/>
    </border>
    <border>
      <left/>
      <right/>
      <top/>
      <bottom/>
      <diagonal/>
    </border>
    <border>
      <left/>
      <right style="thin">
        <color indexed="11"/>
      </right>
      <top/>
      <bottom/>
      <diagonal/>
    </border>
    <border>
      <left/>
      <right/>
      <top/>
      <bottom style="medium">
        <color indexed="12"/>
      </bottom>
      <diagonal/>
    </border>
    <border>
      <left/>
      <right style="thin">
        <color indexed="11"/>
      </right>
      <top/>
      <bottom style="medium">
        <color indexed="12"/>
      </bottom>
      <diagonal/>
    </border>
    <border>
      <left/>
      <right/>
      <top style="medium">
        <color indexed="12"/>
      </top>
      <bottom style="thin">
        <color indexed="12"/>
      </bottom>
      <diagonal/>
    </border>
    <border>
      <left/>
      <right/>
      <top style="medium">
        <color indexed="12"/>
      </top>
      <bottom/>
      <diagonal/>
    </border>
    <border>
      <left/>
      <right style="thin">
        <color indexed="11"/>
      </right>
      <top style="medium">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diagonal/>
    </border>
    <border>
      <left style="thin">
        <color indexed="11"/>
      </left>
      <right/>
      <top/>
      <bottom style="thin">
        <color indexed="11"/>
      </bottom>
      <diagonal/>
    </border>
    <border>
      <left/>
      <right style="thin">
        <color indexed="12"/>
      </right>
      <top/>
      <bottom style="medium">
        <color indexed="12"/>
      </bottom>
      <diagonal/>
    </border>
    <border>
      <left style="thin">
        <color indexed="12"/>
      </left>
      <right/>
      <top/>
      <bottom style="medium">
        <color indexed="12"/>
      </bottom>
      <diagonal/>
    </border>
    <border>
      <left/>
      <right/>
      <top/>
      <bottom style="thin">
        <color indexed="12"/>
      </bottom>
      <diagonal/>
    </border>
    <border>
      <left/>
      <right/>
      <top style="thin">
        <color indexed="12"/>
      </top>
      <bottom style="thin">
        <color indexed="12"/>
      </bottom>
      <diagonal/>
    </border>
    <border>
      <left/>
      <right/>
      <top/>
      <bottom style="thin">
        <color indexed="11"/>
      </bottom>
      <diagonal/>
    </border>
    <border>
      <left/>
      <right style="thin">
        <color indexed="11"/>
      </right>
      <top/>
      <bottom style="thin">
        <color indexed="11"/>
      </bottom>
      <diagonal/>
    </border>
    <border>
      <left/>
      <right style="hair">
        <color indexed="12"/>
      </right>
      <top style="medium">
        <color indexed="12"/>
      </top>
      <bottom style="thin">
        <color indexed="12"/>
      </bottom>
      <diagonal/>
    </border>
    <border>
      <left style="hair">
        <color indexed="12"/>
      </left>
      <right/>
      <top style="medium">
        <color indexed="12"/>
      </top>
      <bottom style="thin">
        <color indexed="12"/>
      </bottom>
      <diagonal/>
    </border>
    <border>
      <left/>
      <right style="thin">
        <color indexed="11"/>
      </right>
      <top style="medium">
        <color indexed="12"/>
      </top>
      <bottom style="thin">
        <color indexed="12"/>
      </bottom>
      <diagonal/>
    </border>
    <border>
      <left/>
      <right style="hair">
        <color indexed="12"/>
      </right>
      <top style="thin">
        <color indexed="12"/>
      </top>
      <bottom/>
      <diagonal/>
    </border>
    <border>
      <left style="hair">
        <color indexed="12"/>
      </left>
      <right/>
      <top style="thin">
        <color indexed="12"/>
      </top>
      <bottom/>
      <diagonal/>
    </border>
    <border>
      <left/>
      <right style="thin">
        <color indexed="11"/>
      </right>
      <top style="thin">
        <color indexed="12"/>
      </top>
      <bottom/>
      <diagonal/>
    </border>
    <border>
      <left/>
      <right style="hair">
        <color indexed="12"/>
      </right>
      <top/>
      <bottom/>
      <diagonal/>
    </border>
    <border>
      <left style="hair">
        <color indexed="12"/>
      </left>
      <right/>
      <top/>
      <bottom/>
      <diagonal/>
    </border>
    <border>
      <left/>
      <right style="hair">
        <color indexed="12"/>
      </right>
      <top/>
      <bottom style="thin">
        <color indexed="12"/>
      </bottom>
      <diagonal/>
    </border>
    <border>
      <left style="hair">
        <color indexed="12"/>
      </left>
      <right/>
      <top/>
      <bottom style="thin">
        <color indexed="12"/>
      </bottom>
      <diagonal/>
    </border>
    <border>
      <left/>
      <right style="thin">
        <color indexed="11"/>
      </right>
      <top/>
      <bottom style="thin">
        <color indexed="12"/>
      </bottom>
      <diagonal/>
    </border>
    <border>
      <left/>
      <right style="thin">
        <color indexed="11"/>
      </right>
      <top style="thin">
        <color indexed="12"/>
      </top>
      <bottom style="thin">
        <color indexed="12"/>
      </bottom>
      <diagonal/>
    </border>
    <border>
      <left/>
      <right style="hair">
        <color indexed="12"/>
      </right>
      <top style="medium">
        <color indexed="12"/>
      </top>
      <bottom/>
      <diagonal/>
    </border>
    <border>
      <left style="hair">
        <color indexed="12"/>
      </left>
      <right/>
      <top style="medium">
        <color indexed="12"/>
      </top>
      <bottom/>
      <diagonal/>
    </border>
  </borders>
  <cellStyleXfs count="1">
    <xf numFmtId="0" fontId="0" applyNumberFormat="0" applyFont="1" applyFill="0" applyBorder="0" applyAlignment="1" applyProtection="0">
      <alignment vertical="bottom"/>
    </xf>
  </cellStyleXfs>
  <cellXfs count="111">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fillId="2" borderId="1" applyNumberFormat="0" applyFont="1" applyFill="1" applyBorder="1" applyAlignment="1" applyProtection="0">
      <alignment vertical="bottom"/>
    </xf>
    <xf numFmtId="0" fontId="0" fillId="2" borderId="2" applyNumberFormat="0" applyFont="1" applyFill="1" applyBorder="1" applyAlignment="1" applyProtection="0">
      <alignment vertical="bottom"/>
    </xf>
    <xf numFmtId="0" fontId="0" borderId="2" applyNumberFormat="0" applyFont="1" applyFill="0" applyBorder="1" applyAlignment="1" applyProtection="0">
      <alignment vertical="bottom"/>
    </xf>
    <xf numFmtId="0" fontId="0"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49" fontId="8" fillId="2" borderId="5" applyNumberFormat="1" applyFont="1" applyFill="1" applyBorder="1" applyAlignment="1" applyProtection="0">
      <alignment vertical="bottom"/>
    </xf>
    <xf numFmtId="0" fontId="0" fillId="2" borderId="5" applyNumberFormat="0" applyFont="1" applyFill="1" applyBorder="1" applyAlignment="1" applyProtection="0">
      <alignment vertical="bottom"/>
    </xf>
    <xf numFmtId="0" fontId="0" borderId="5" applyNumberFormat="0" applyFont="1" applyFill="0" applyBorder="1" applyAlignment="1" applyProtection="0">
      <alignment vertical="bottom"/>
    </xf>
    <xf numFmtId="0" fontId="0" fillId="2" borderId="6" applyNumberFormat="0" applyFont="1" applyFill="1" applyBorder="1" applyAlignment="1" applyProtection="0">
      <alignment vertical="bottom"/>
    </xf>
    <xf numFmtId="49" fontId="0" fillId="2" borderId="5" applyNumberFormat="1" applyFont="1" applyFill="1" applyBorder="1" applyAlignment="1" applyProtection="0">
      <alignment vertical="bottom"/>
    </xf>
    <xf numFmtId="0" fontId="0" fillId="2" borderId="7" applyNumberFormat="0" applyFont="1" applyFill="1" applyBorder="1" applyAlignment="1" applyProtection="0">
      <alignment vertical="bottom"/>
    </xf>
    <xf numFmtId="59" fontId="0" fillId="2" borderId="7" applyNumberFormat="1" applyFont="1" applyFill="1" applyBorder="1" applyAlignment="1" applyProtection="0">
      <alignment vertical="bottom"/>
    </xf>
    <xf numFmtId="59" fontId="0" borderId="7" applyNumberFormat="1" applyFont="1" applyFill="0" applyBorder="1" applyAlignment="1" applyProtection="0">
      <alignment vertical="bottom"/>
    </xf>
    <xf numFmtId="0" fontId="0" borderId="7" applyNumberFormat="0" applyFont="1" applyFill="0" applyBorder="1" applyAlignment="1" applyProtection="0">
      <alignment vertical="bottom"/>
    </xf>
    <xf numFmtId="0" fontId="0" fillId="2" borderId="8" applyNumberFormat="0" applyFont="1" applyFill="1" applyBorder="1" applyAlignment="1" applyProtection="0">
      <alignment vertical="bottom"/>
    </xf>
    <xf numFmtId="0" fontId="9" fillId="2" borderId="9" applyNumberFormat="0" applyFont="1" applyFill="1" applyBorder="1" applyAlignment="1" applyProtection="0">
      <alignment vertical="bottom"/>
    </xf>
    <xf numFmtId="1" fontId="9" fillId="2" borderId="9" applyNumberFormat="1" applyFont="1" applyFill="1" applyBorder="1" applyAlignment="1" applyProtection="0">
      <alignment vertical="bottom"/>
    </xf>
    <xf numFmtId="59" fontId="0" fillId="2" borderId="9" applyNumberFormat="1" applyFont="1" applyFill="1" applyBorder="1" applyAlignment="1" applyProtection="0">
      <alignment vertical="bottom"/>
    </xf>
    <xf numFmtId="59" fontId="0" borderId="10" applyNumberFormat="1" applyFont="1" applyFill="0" applyBorder="1" applyAlignment="1" applyProtection="0">
      <alignment vertical="bottom"/>
    </xf>
    <xf numFmtId="0" fontId="0" borderId="10" applyNumberFormat="0" applyFont="1" applyFill="0" applyBorder="1" applyAlignment="1" applyProtection="0">
      <alignment vertical="bottom"/>
    </xf>
    <xf numFmtId="0" fontId="0" fillId="2" borderId="11" applyNumberFormat="0" applyFont="1" applyFill="1" applyBorder="1" applyAlignment="1" applyProtection="0">
      <alignment vertical="bottom"/>
    </xf>
    <xf numFmtId="49" fontId="0" fillId="2" borderId="12" applyNumberFormat="1" applyFont="1" applyFill="1" applyBorder="1" applyAlignment="1" applyProtection="0">
      <alignment vertical="bottom"/>
    </xf>
    <xf numFmtId="59" fontId="0" fillId="2" borderId="12" applyNumberFormat="1" applyFont="1" applyFill="1" applyBorder="1" applyAlignment="1" applyProtection="0">
      <alignment vertical="bottom"/>
    </xf>
    <xf numFmtId="59" fontId="0" fillId="2" borderId="13" applyNumberFormat="1" applyFont="1" applyFill="1" applyBorder="1" applyAlignment="1" applyProtection="0">
      <alignment vertical="bottom"/>
    </xf>
    <xf numFmtId="59" fontId="0" borderId="14" applyNumberFormat="1" applyFont="1" applyFill="0" applyBorder="1" applyAlignment="1" applyProtection="0">
      <alignment vertical="bottom"/>
    </xf>
    <xf numFmtId="59" fontId="0" borderId="5" applyNumberFormat="1" applyFont="1" applyFill="0" applyBorder="1" applyAlignment="1" applyProtection="0">
      <alignment vertical="bottom"/>
    </xf>
    <xf numFmtId="59" fontId="0" fillId="2" borderId="5" applyNumberFormat="1" applyFont="1" applyFill="1" applyBorder="1" applyAlignment="1" applyProtection="0">
      <alignment vertical="bottom"/>
    </xf>
    <xf numFmtId="0" fontId="0" fillId="2" borderId="15" applyNumberFormat="0" applyFont="1" applyFill="1" applyBorder="1" applyAlignment="1" applyProtection="0">
      <alignment vertical="bottom"/>
    </xf>
    <xf numFmtId="0" fontId="0" borderId="14" applyNumberFormat="0" applyFont="1" applyFill="0" applyBorder="1" applyAlignment="1" applyProtection="0">
      <alignment vertical="bottom"/>
    </xf>
    <xf numFmtId="0" fontId="0" fillId="2" borderId="16" applyNumberFormat="0" applyFont="1" applyFill="1" applyBorder="1" applyAlignment="1" applyProtection="0">
      <alignment vertical="bottom"/>
    </xf>
    <xf numFmtId="49" fontId="0" fillId="2" borderId="7" applyNumberFormat="1" applyFont="1" applyFill="1" applyBorder="1" applyAlignment="1" applyProtection="0">
      <alignment vertical="bottom"/>
    </xf>
    <xf numFmtId="0" fontId="0" fillId="2" borderId="17" applyNumberFormat="0" applyFont="1" applyFill="1" applyBorder="1" applyAlignment="1" applyProtection="0">
      <alignment vertical="bottom"/>
    </xf>
    <xf numFmtId="0" fontId="0" borderId="18" applyNumberFormat="0" applyFont="1" applyFill="0" applyBorder="1" applyAlignment="1" applyProtection="0">
      <alignment vertical="bottom"/>
    </xf>
    <xf numFmtId="0" fontId="0" applyNumberFormat="1" applyFont="1" applyFill="0" applyBorder="0" applyAlignment="1" applyProtection="0">
      <alignment vertical="bottom"/>
    </xf>
    <xf numFmtId="0" fontId="0" borderId="3"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fillId="2" borderId="9" applyNumberFormat="0" applyFont="1" applyFill="1" applyBorder="1" applyAlignment="1" applyProtection="0">
      <alignment vertical="bottom"/>
    </xf>
    <xf numFmtId="49" fontId="0" fillId="2" borderId="9" applyNumberFormat="1" applyFont="1" applyFill="1" applyBorder="1" applyAlignment="1" applyProtection="0">
      <alignment horizontal="center" vertical="bottom" wrapText="1"/>
    </xf>
    <xf numFmtId="49" fontId="0" fillId="2" borderId="9" applyNumberFormat="1" applyFont="1" applyFill="1" applyBorder="1" applyAlignment="1" applyProtection="0">
      <alignment vertical="bottom" wrapText="1"/>
    </xf>
    <xf numFmtId="0" fontId="0" fillId="2" borderId="12" applyNumberFormat="1" applyFont="1" applyFill="1" applyBorder="1" applyAlignment="1" applyProtection="0">
      <alignment vertical="bottom"/>
    </xf>
    <xf numFmtId="3" fontId="0" fillId="2" borderId="12" applyNumberFormat="1" applyFont="1" applyFill="1" applyBorder="1" applyAlignment="1" applyProtection="0">
      <alignment horizontal="center" vertical="bottom"/>
    </xf>
    <xf numFmtId="60" fontId="0" fillId="2" borderId="12" applyNumberFormat="1" applyFont="1" applyFill="1" applyBorder="1" applyAlignment="1" applyProtection="0">
      <alignment horizontal="center" vertical="bottom"/>
    </xf>
    <xf numFmtId="3" fontId="0" fillId="2" borderId="12" applyNumberFormat="1" applyFont="1" applyFill="1" applyBorder="1" applyAlignment="1" applyProtection="0">
      <alignment vertical="bottom"/>
    </xf>
    <xf numFmtId="3" fontId="0" borderId="6" applyNumberFormat="1" applyFont="1" applyFill="0" applyBorder="1" applyAlignment="1" applyProtection="0">
      <alignment vertical="bottom"/>
    </xf>
    <xf numFmtId="0" fontId="0" fillId="2" borderId="5" applyNumberFormat="1" applyFont="1" applyFill="1" applyBorder="1" applyAlignment="1" applyProtection="0">
      <alignment vertical="bottom"/>
    </xf>
    <xf numFmtId="3" fontId="0" fillId="2" borderId="5" applyNumberFormat="1" applyFont="1" applyFill="1" applyBorder="1" applyAlignment="1" applyProtection="0">
      <alignment horizontal="center" vertical="bottom"/>
    </xf>
    <xf numFmtId="60" fontId="0" fillId="2" borderId="5" applyNumberFormat="1" applyFont="1" applyFill="1" applyBorder="1" applyAlignment="1" applyProtection="0">
      <alignment horizontal="center" vertical="bottom"/>
    </xf>
    <xf numFmtId="3" fontId="0" fillId="2" borderId="5" applyNumberFormat="1" applyFont="1" applyFill="1" applyBorder="1" applyAlignment="1" applyProtection="0">
      <alignment vertical="bottom"/>
    </xf>
    <xf numFmtId="0" fontId="0" fillId="2" borderId="19" applyNumberFormat="1" applyFont="1" applyFill="1" applyBorder="1" applyAlignment="1" applyProtection="0">
      <alignment vertical="bottom"/>
    </xf>
    <xf numFmtId="3" fontId="0" fillId="2" borderId="19" applyNumberFormat="1" applyFont="1" applyFill="1" applyBorder="1" applyAlignment="1" applyProtection="0">
      <alignment horizontal="center" vertical="bottom"/>
    </xf>
    <xf numFmtId="60" fontId="0" fillId="2" borderId="19" applyNumberFormat="1" applyFont="1" applyFill="1" applyBorder="1" applyAlignment="1" applyProtection="0">
      <alignment horizontal="center" vertical="bottom"/>
    </xf>
    <xf numFmtId="3" fontId="0" fillId="2" borderId="19" applyNumberFormat="1" applyFont="1" applyFill="1" applyBorder="1" applyAlignment="1" applyProtection="0">
      <alignment vertical="bottom"/>
    </xf>
    <xf numFmtId="0" fontId="0" fillId="2" borderId="20" applyNumberFormat="1" applyFont="1" applyFill="1" applyBorder="1" applyAlignment="1" applyProtection="0">
      <alignment vertical="bottom"/>
    </xf>
    <xf numFmtId="3" fontId="0" fillId="2" borderId="20" applyNumberFormat="1" applyFont="1" applyFill="1" applyBorder="1" applyAlignment="1" applyProtection="0">
      <alignment horizontal="center" vertical="bottom"/>
    </xf>
    <xf numFmtId="59" fontId="0" fillId="2" borderId="20" applyNumberFormat="1" applyFont="1" applyFill="1" applyBorder="1" applyAlignment="1" applyProtection="0">
      <alignment horizontal="center" vertical="bottom"/>
    </xf>
    <xf numFmtId="0" fontId="0" fillId="2" borderId="20" applyNumberFormat="0" applyFont="1" applyFill="1" applyBorder="1" applyAlignment="1" applyProtection="0">
      <alignment vertical="bottom"/>
    </xf>
    <xf numFmtId="0" fontId="0" fillId="2" borderId="12" applyNumberFormat="0" applyFont="1" applyFill="1" applyBorder="1" applyAlignment="1" applyProtection="0">
      <alignment vertical="bottom"/>
    </xf>
    <xf numFmtId="0" fontId="0" fillId="2" borderId="21" applyNumberFormat="0" applyFont="1" applyFill="1" applyBorder="1" applyAlignment="1" applyProtection="0">
      <alignment vertical="bottom"/>
    </xf>
    <xf numFmtId="59" fontId="0" fillId="2" borderId="21" applyNumberFormat="1" applyFont="1" applyFill="1" applyBorder="1" applyAlignment="1" applyProtection="0">
      <alignment vertical="bottom"/>
    </xf>
    <xf numFmtId="0" fontId="0" borderId="22" applyNumberFormat="0" applyFont="1" applyFill="0" applyBorder="1" applyAlignment="1" applyProtection="0">
      <alignment vertical="bottom"/>
    </xf>
    <xf numFmtId="0" fontId="0" applyNumberFormat="1" applyFont="1" applyFill="0" applyBorder="0" applyAlignment="1" applyProtection="0">
      <alignment vertical="bottom"/>
    </xf>
    <xf numFmtId="0" fontId="2" borderId="5" applyNumberFormat="0" applyFont="1" applyFill="0" applyBorder="1" applyAlignment="1" applyProtection="0">
      <alignment vertical="bottom"/>
    </xf>
    <xf numFmtId="49" fontId="2" borderId="5" applyNumberFormat="1" applyFont="1" applyFill="0" applyBorder="1" applyAlignment="1" applyProtection="0">
      <alignment vertical="bottom"/>
    </xf>
    <xf numFmtId="49" fontId="0" borderId="7" applyNumberFormat="1" applyFont="1" applyFill="0" applyBorder="1" applyAlignment="1" applyProtection="0">
      <alignment vertical="bottom"/>
    </xf>
    <xf numFmtId="0" fontId="0" borderId="9" applyNumberFormat="0" applyFont="1" applyFill="0" applyBorder="1" applyAlignment="1" applyProtection="0">
      <alignment vertical="bottom"/>
    </xf>
    <xf numFmtId="49" fontId="0" fillId="2" borderId="23" applyNumberFormat="1" applyFont="1" applyFill="1" applyBorder="1" applyAlignment="1" applyProtection="0">
      <alignment vertical="bottom" wrapText="1"/>
    </xf>
    <xf numFmtId="49" fontId="0" fillId="2" borderId="24" applyNumberFormat="1" applyFont="1" applyFill="1" applyBorder="1" applyAlignment="1" applyProtection="0">
      <alignment vertical="bottom" wrapText="1"/>
    </xf>
    <xf numFmtId="49" fontId="0" fillId="2" borderId="25" applyNumberFormat="1" applyFont="1" applyFill="1" applyBorder="1" applyAlignment="1" applyProtection="0">
      <alignment horizontal="center" vertical="bottom" wrapText="1"/>
    </xf>
    <xf numFmtId="0" fontId="0" borderId="12" applyNumberFormat="1" applyFont="1" applyFill="0" applyBorder="1" applyAlignment="1" applyProtection="0">
      <alignment vertical="bottom"/>
    </xf>
    <xf numFmtId="3" fontId="0" fillId="2" borderId="26" applyNumberFormat="1" applyFont="1" applyFill="1" applyBorder="1" applyAlignment="1" applyProtection="0">
      <alignment vertical="bottom"/>
    </xf>
    <xf numFmtId="3" fontId="0" fillId="2" borderId="27" applyNumberFormat="1" applyFont="1" applyFill="1" applyBorder="1" applyAlignment="1" applyProtection="0">
      <alignment vertical="bottom"/>
    </xf>
    <xf numFmtId="3" fontId="0" fillId="2" borderId="28" applyNumberFormat="1" applyFont="1" applyFill="1" applyBorder="1" applyAlignment="1" applyProtection="0">
      <alignment horizontal="center" vertical="bottom"/>
    </xf>
    <xf numFmtId="0" fontId="0" borderId="5" applyNumberFormat="1" applyFont="1" applyFill="0" applyBorder="1" applyAlignment="1" applyProtection="0">
      <alignment vertical="bottom"/>
    </xf>
    <xf numFmtId="3" fontId="0" fillId="2" borderId="29" applyNumberFormat="1" applyFont="1" applyFill="1" applyBorder="1" applyAlignment="1" applyProtection="0">
      <alignment vertical="bottom"/>
    </xf>
    <xf numFmtId="3" fontId="0" fillId="2" borderId="30" applyNumberFormat="1" applyFont="1" applyFill="1" applyBorder="1" applyAlignment="1" applyProtection="0">
      <alignment vertical="bottom"/>
    </xf>
    <xf numFmtId="3" fontId="0" fillId="2" borderId="6" applyNumberFormat="1" applyFont="1" applyFill="1" applyBorder="1" applyAlignment="1" applyProtection="0">
      <alignment horizontal="center" vertical="bottom"/>
    </xf>
    <xf numFmtId="0" fontId="0" borderId="19" applyNumberFormat="1" applyFont="1" applyFill="0" applyBorder="1" applyAlignment="1" applyProtection="0">
      <alignment vertical="bottom"/>
    </xf>
    <xf numFmtId="3" fontId="0" fillId="2" borderId="31" applyNumberFormat="1" applyFont="1" applyFill="1" applyBorder="1" applyAlignment="1" applyProtection="0">
      <alignment vertical="bottom"/>
    </xf>
    <xf numFmtId="3" fontId="0" fillId="2" borderId="32" applyNumberFormat="1" applyFont="1" applyFill="1" applyBorder="1" applyAlignment="1" applyProtection="0">
      <alignment vertical="bottom"/>
    </xf>
    <xf numFmtId="3" fontId="0" fillId="2" borderId="33" applyNumberFormat="1" applyFont="1" applyFill="1" applyBorder="1" applyAlignment="1" applyProtection="0">
      <alignment horizontal="center" vertical="bottom"/>
    </xf>
    <xf numFmtId="49" fontId="9" borderId="20" applyNumberFormat="1" applyFont="1" applyFill="0" applyBorder="1" applyAlignment="1" applyProtection="0">
      <alignment horizontal="right" vertical="bottom"/>
    </xf>
    <xf numFmtId="3" fontId="9" fillId="2" borderId="20" applyNumberFormat="1" applyFont="1" applyFill="1" applyBorder="1" applyAlignment="1" applyProtection="0">
      <alignment horizontal="center" vertical="bottom"/>
    </xf>
    <xf numFmtId="0" fontId="9" fillId="2" borderId="20" applyNumberFormat="0" applyFont="1" applyFill="1" applyBorder="1" applyAlignment="1" applyProtection="0">
      <alignment horizontal="center" vertical="bottom"/>
    </xf>
    <xf numFmtId="3" fontId="9" fillId="2" borderId="34" applyNumberFormat="1" applyFont="1" applyFill="1" applyBorder="1" applyAlignment="1" applyProtection="0">
      <alignment horizontal="center" vertical="bottom"/>
    </xf>
    <xf numFmtId="0" fontId="0" borderId="12" applyNumberFormat="0" applyFont="1" applyFill="0" applyBorder="1" applyAlignment="1" applyProtection="0">
      <alignment vertical="bottom"/>
    </xf>
    <xf numFmtId="0" fontId="0" fillId="2" borderId="28" applyNumberFormat="0" applyFont="1" applyFill="1" applyBorder="1" applyAlignment="1" applyProtection="0">
      <alignment vertical="bottom"/>
    </xf>
    <xf numFmtId="0" fontId="0" borderId="21" applyNumberFormat="0" applyFont="1" applyFill="0" applyBorder="1" applyAlignment="1" applyProtection="0">
      <alignment vertical="bottom"/>
    </xf>
    <xf numFmtId="0" fontId="0" fillId="2" borderId="22" applyNumberFormat="0" applyFont="1" applyFill="1" applyBorder="1" applyAlignment="1" applyProtection="0">
      <alignmen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8" borderId="5" applyNumberFormat="1" applyFont="1" applyFill="0" applyBorder="1" applyAlignment="1" applyProtection="0">
      <alignment vertical="bottom"/>
    </xf>
    <xf numFmtId="0" fontId="0" fillId="2" borderId="10" applyNumberFormat="0" applyFont="1" applyFill="1" applyBorder="1" applyAlignment="1" applyProtection="0">
      <alignment vertical="center"/>
    </xf>
    <xf numFmtId="49" fontId="0" fillId="2" borderId="10" applyNumberFormat="1" applyFont="1" applyFill="1" applyBorder="1" applyAlignment="1" applyProtection="0">
      <alignment horizontal="center" vertical="center"/>
    </xf>
    <xf numFmtId="0" fontId="0" fillId="2" borderId="35" applyNumberFormat="0" applyFont="1" applyFill="1" applyBorder="1" applyAlignment="1" applyProtection="0">
      <alignment horizontal="center" vertical="center"/>
    </xf>
    <xf numFmtId="49" fontId="0" fillId="2" borderId="36" applyNumberFormat="1" applyFont="1" applyFill="1" applyBorder="1" applyAlignment="1" applyProtection="0">
      <alignment horizontal="center" vertical="center"/>
    </xf>
    <xf numFmtId="3" fontId="0" fillId="2" borderId="11" applyNumberFormat="1" applyFont="1" applyFill="1" applyBorder="1" applyAlignment="1" applyProtection="0">
      <alignment horizontal="center" vertical="center"/>
    </xf>
    <xf numFmtId="0" fontId="0" borderId="19" applyNumberFormat="0" applyFont="1" applyFill="0" applyBorder="1" applyAlignment="1" applyProtection="0">
      <alignment vertical="bottom"/>
    </xf>
    <xf numFmtId="49" fontId="0" fillId="2" borderId="19" applyNumberFormat="1" applyFont="1" applyFill="1" applyBorder="1" applyAlignment="1" applyProtection="0">
      <alignment horizontal="center" vertical="center" wrapText="1"/>
    </xf>
    <xf numFmtId="49" fontId="0" fillId="2" borderId="31" applyNumberFormat="1" applyFont="1" applyFill="1" applyBorder="1" applyAlignment="1" applyProtection="0">
      <alignment horizontal="center" vertical="center" wrapText="1"/>
    </xf>
    <xf numFmtId="49" fontId="0" fillId="2" borderId="32" applyNumberFormat="1" applyFont="1" applyFill="1" applyBorder="1" applyAlignment="1" applyProtection="0">
      <alignment horizontal="center" vertical="center" wrapText="1"/>
    </xf>
    <xf numFmtId="49" fontId="0" fillId="2" borderId="33" applyNumberFormat="1" applyFont="1" applyFill="1" applyBorder="1" applyAlignment="1" applyProtection="0">
      <alignment horizontal="center" vertical="center" wrapText="1"/>
    </xf>
    <xf numFmtId="3" fontId="0" fillId="2" borderId="26" applyNumberFormat="1" applyFont="1" applyFill="1" applyBorder="1" applyAlignment="1" applyProtection="0">
      <alignment horizontal="center" vertical="bottom"/>
    </xf>
    <xf numFmtId="3" fontId="0" fillId="2" borderId="27" applyNumberFormat="1" applyFont="1" applyFill="1" applyBorder="1" applyAlignment="1" applyProtection="0">
      <alignment horizontal="center" vertical="bottom"/>
    </xf>
    <xf numFmtId="3" fontId="0" fillId="2" borderId="29" applyNumberFormat="1" applyFont="1" applyFill="1" applyBorder="1" applyAlignment="1" applyProtection="0">
      <alignment horizontal="center" vertical="bottom"/>
    </xf>
    <xf numFmtId="3" fontId="0" fillId="2" borderId="30" applyNumberFormat="1" applyFont="1" applyFill="1" applyBorder="1" applyAlignment="1" applyProtection="0">
      <alignment horizontal="center" vertical="bottom"/>
    </xf>
    <xf numFmtId="0" fontId="0" borderId="16" applyNumberFormat="0" applyFont="1" applyFill="0" applyBorder="1" applyAlignment="1" applyProtection="0">
      <alignment vertical="bottom"/>
    </xf>
    <xf numFmtId="3" fontId="0" fillId="2" borderId="31" applyNumberFormat="1" applyFont="1" applyFill="1" applyBorder="1" applyAlignment="1" applyProtection="0">
      <alignment horizontal="center" vertical="bottom"/>
    </xf>
    <xf numFmtId="3" fontId="0" fillId="2" borderId="32" applyNumberFormat="1" applyFont="1" applyFill="1" applyBorder="1" applyAlignment="1" applyProtection="0">
      <alignment horizontal="center"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333399"/>
      <rgbColor rgb="ffffffff"/>
      <rgbColor rgb="ffaaaaaa"/>
      <rgbColor rgb="ffdd0806"/>
      <rgbColor rgb="ff008080"/>
      <rgbColor rgb="fffcf305"/>
      <rgbColor rgb="fff20884"/>
      <rgbColor rgb="ff339966"/>
      <rgbColor rgb="ff0000d4"/>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732795"/>
          <c:y val="0.0381932"/>
          <c:w val="0.652174"/>
          <c:h val="0.887168"/>
        </c:manualLayout>
      </c:layout>
      <c:lineChart>
        <c:grouping val="standard"/>
        <c:varyColors val="0"/>
        <c:ser>
          <c:idx val="0"/>
          <c:order val="0"/>
          <c:tx>
            <c:strRef>
              <c:f>'Veruútr. hjá NATO-londum'!$B$11</c:f>
              <c:strCache>
                <c:ptCount val="1"/>
                <c:pt idx="0">
                  <c:v>USA</c:v>
                </c:pt>
              </c:strCache>
            </c:strRef>
          </c:tx>
          <c:spPr>
            <a:noFill/>
            <a:ln w="38100" cap="flat">
              <a:solidFill>
                <a:srgbClr val="DD0806"/>
              </a:solidFill>
              <a:prstDash val="solid"/>
              <a:round/>
            </a:ln>
            <a:effectLst/>
          </c:spPr>
          <c:marker>
            <c:symbol val="none"/>
            <c:size val="3"/>
            <c:spPr>
              <a:noFill/>
              <a:ln w="38100" cap="flat">
                <a:solidFill>
                  <a:srgbClr val="DD0806"/>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NATO-londum'!$C$11:$M$11</c:f>
              <c:numCache>
                <c:ptCount val="11"/>
                <c:pt idx="0">
                  <c:v>6.100000</c:v>
                </c:pt>
                <c:pt idx="1">
                  <c:v>6.300000</c:v>
                </c:pt>
                <c:pt idx="2">
                  <c:v>6.100000</c:v>
                </c:pt>
                <c:pt idx="3">
                  <c:v>5.800000</c:v>
                </c:pt>
                <c:pt idx="4">
                  <c:v>5.600000</c:v>
                </c:pt>
                <c:pt idx="5">
                  <c:v>5.300000</c:v>
                </c:pt>
                <c:pt idx="6">
                  <c:v>4.700000</c:v>
                </c:pt>
                <c:pt idx="7">
                  <c:v>4.900000</c:v>
                </c:pt>
                <c:pt idx="8">
                  <c:v>4.500000</c:v>
                </c:pt>
                <c:pt idx="9">
                  <c:v>4.200000</c:v>
                </c:pt>
                <c:pt idx="10">
                  <c:v>3.800000</c:v>
                </c:pt>
              </c:numCache>
            </c:numRef>
          </c:val>
          <c:smooth val="0"/>
        </c:ser>
        <c:ser>
          <c:idx val="1"/>
          <c:order val="1"/>
          <c:tx>
            <c:strRef>
              <c:f>'Veruútr. hjá NATO-londum'!$B$12</c:f>
              <c:strCache>
                <c:ptCount val="1"/>
                <c:pt idx="0">
                  <c:v>UK</c:v>
                </c:pt>
              </c:strCache>
            </c:strRef>
          </c:tx>
          <c:spPr>
            <a:noFill/>
            <a:ln w="38100" cap="flat">
              <a:solidFill>
                <a:srgbClr val="008080"/>
              </a:solidFill>
              <a:prstDash val="solid"/>
              <a:round/>
            </a:ln>
            <a:effectLst/>
          </c:spPr>
          <c:marker>
            <c:symbol val="none"/>
            <c:size val="3"/>
            <c:spPr>
              <a:noFill/>
              <a:ln w="38100" cap="flat">
                <a:solidFill>
                  <a:srgbClr val="008080"/>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NATO-londum'!$C$12:$M$12</c:f>
              <c:numCache>
                <c:ptCount val="11"/>
                <c:pt idx="0">
                  <c:v>5.100000</c:v>
                </c:pt>
                <c:pt idx="1">
                  <c:v>4.800000</c:v>
                </c:pt>
                <c:pt idx="2">
                  <c:v>4.600000</c:v>
                </c:pt>
                <c:pt idx="3">
                  <c:v>4.100000</c:v>
                </c:pt>
                <c:pt idx="4">
                  <c:v>4.100000</c:v>
                </c:pt>
                <c:pt idx="5">
                  <c:v>4.100000</c:v>
                </c:pt>
                <c:pt idx="6">
                  <c:v>4.300000</c:v>
                </c:pt>
                <c:pt idx="7">
                  <c:v>3.800000</c:v>
                </c:pt>
                <c:pt idx="8">
                  <c:v>3.600000</c:v>
                </c:pt>
                <c:pt idx="9">
                  <c:v>3.400000</c:v>
                </c:pt>
                <c:pt idx="10">
                  <c:v>3.000000</c:v>
                </c:pt>
              </c:numCache>
            </c:numRef>
          </c:val>
          <c:smooth val="0"/>
        </c:ser>
        <c:ser>
          <c:idx val="2"/>
          <c:order val="2"/>
          <c:tx>
            <c:strRef>
              <c:f>'Veruútr. hjá NATO-londum'!$B$9</c:f>
              <c:strCache>
                <c:ptCount val="1"/>
                <c:pt idx="0">
                  <c:v>Norway</c:v>
                </c:pt>
              </c:strCache>
            </c:strRef>
          </c:tx>
          <c:spPr>
            <a:noFill/>
            <a:ln w="25400" cap="flat">
              <a:solidFill>
                <a:srgbClr val="FCF305"/>
              </a:solidFill>
              <a:prstDash val="solid"/>
              <a:round/>
            </a:ln>
            <a:effectLst/>
          </c:spPr>
          <c:marker>
            <c:symbol val="none"/>
            <c:size val="2"/>
            <c:spPr>
              <a:noFill/>
              <a:ln w="25400" cap="flat">
                <a:solidFill>
                  <a:srgbClr val="FCF305"/>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NATO-londum'!$C$9:$M$9</c:f>
              <c:numCache>
                <c:ptCount val="11"/>
                <c:pt idx="0">
                  <c:v>3.100000</c:v>
                </c:pt>
                <c:pt idx="1">
                  <c:v>3.200000</c:v>
                </c:pt>
                <c:pt idx="2">
                  <c:v>3.400000</c:v>
                </c:pt>
                <c:pt idx="3">
                  <c:v>3.300000</c:v>
                </c:pt>
                <c:pt idx="4">
                  <c:v>3.400000</c:v>
                </c:pt>
                <c:pt idx="5">
                  <c:v>3.300000</c:v>
                </c:pt>
                <c:pt idx="6">
                  <c:v>3.200000</c:v>
                </c:pt>
                <c:pt idx="7">
                  <c:v>3.500000</c:v>
                </c:pt>
                <c:pt idx="8">
                  <c:v>3.200000</c:v>
                </c:pt>
                <c:pt idx="9">
                  <c:v>3.200000</c:v>
                </c:pt>
                <c:pt idx="10">
                  <c:v>2.700000</c:v>
                </c:pt>
              </c:numCache>
            </c:numRef>
          </c:val>
          <c:smooth val="0"/>
        </c:ser>
        <c:ser>
          <c:idx val="3"/>
          <c:order val="3"/>
          <c:tx>
            <c:strRef>
              <c:f>'Veruútr. hjá NATO-londum'!$B$10</c:f>
              <c:strCache>
                <c:ptCount val="1"/>
                <c:pt idx="0">
                  <c:v>Portugal</c:v>
                </c:pt>
              </c:strCache>
            </c:strRef>
          </c:tx>
          <c:spPr>
            <a:noFill/>
            <a:ln w="25400" cap="flat">
              <a:solidFill>
                <a:srgbClr val="F20884"/>
              </a:solidFill>
              <a:prstDash val="solid"/>
              <a:round/>
            </a:ln>
            <a:effectLst/>
          </c:spPr>
          <c:marker>
            <c:symbol val="none"/>
            <c:size val="2"/>
            <c:spPr>
              <a:noFill/>
              <a:ln w="25400" cap="flat">
                <a:solidFill>
                  <a:srgbClr val="F20884"/>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NATO-londum'!$C$10:$M$10</c:f>
              <c:numCache>
                <c:ptCount val="11"/>
                <c:pt idx="0">
                  <c:v>2.900000</c:v>
                </c:pt>
                <c:pt idx="1">
                  <c:v>2.900000</c:v>
                </c:pt>
                <c:pt idx="2">
                  <c:v>2.800000</c:v>
                </c:pt>
                <c:pt idx="3">
                  <c:v>2.900000</c:v>
                </c:pt>
                <c:pt idx="4">
                  <c:v>2.900000</c:v>
                </c:pt>
                <c:pt idx="5">
                  <c:v>2.800000</c:v>
                </c:pt>
                <c:pt idx="6">
                  <c:v>2.700000</c:v>
                </c:pt>
                <c:pt idx="7">
                  <c:v>2.600000</c:v>
                </c:pt>
                <c:pt idx="8">
                  <c:v>2.600000</c:v>
                </c:pt>
                <c:pt idx="9">
                  <c:v>2.500000</c:v>
                </c:pt>
                <c:pt idx="10">
                  <c:v>2.600000</c:v>
                </c:pt>
              </c:numCache>
            </c:numRef>
          </c:val>
          <c:smooth val="0"/>
        </c:ser>
        <c:ser>
          <c:idx val="4"/>
          <c:order val="4"/>
          <c:tx>
            <c:strRef>
              <c:f>'Veruútr. hjá NATO-londum'!$B$7</c:f>
              <c:strCache>
                <c:ptCount val="1"/>
                <c:pt idx="0">
                  <c:v>Netherlands</c:v>
                </c:pt>
              </c:strCache>
            </c:strRef>
          </c:tx>
          <c:spPr>
            <a:noFill/>
            <a:ln w="25400" cap="flat">
              <a:solidFill>
                <a:srgbClr val="339966"/>
              </a:solidFill>
              <a:prstDash val="solid"/>
              <a:round/>
            </a:ln>
            <a:effectLst/>
          </c:spPr>
          <c:marker>
            <c:symbol val="none"/>
            <c:size val="2"/>
            <c:spPr>
              <a:noFill/>
              <a:ln w="25400" cap="flat">
                <a:solidFill>
                  <a:srgbClr val="339966"/>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NATO-londum'!$C$7:$M$7</c:f>
              <c:numCache>
                <c:ptCount val="11"/>
                <c:pt idx="0">
                  <c:v>3.000000</c:v>
                </c:pt>
                <c:pt idx="1">
                  <c:v>3.000000</c:v>
                </c:pt>
                <c:pt idx="2">
                  <c:v>3.000000</c:v>
                </c:pt>
                <c:pt idx="3">
                  <c:v>2.900000</c:v>
                </c:pt>
                <c:pt idx="4">
                  <c:v>2.800000</c:v>
                </c:pt>
                <c:pt idx="5">
                  <c:v>2.600000</c:v>
                </c:pt>
                <c:pt idx="6">
                  <c:v>2.500000</c:v>
                </c:pt>
                <c:pt idx="7">
                  <c:v>2.500000</c:v>
                </c:pt>
                <c:pt idx="8">
                  <c:v>2.300000</c:v>
                </c:pt>
                <c:pt idx="9">
                  <c:v>2.200000</c:v>
                </c:pt>
                <c:pt idx="10">
                  <c:v>2.100000</c:v>
                </c:pt>
              </c:numCache>
            </c:numRef>
          </c:val>
          <c:smooth val="0"/>
        </c:ser>
        <c:ser>
          <c:idx val="5"/>
          <c:order val="5"/>
          <c:tx>
            <c:strRef>
              <c:f>'Veruútr. hjá NATO-londum'!$B$8</c:f>
              <c:strCache>
                <c:ptCount val="1"/>
                <c:pt idx="0">
                  <c:v>Belgium</c:v>
                </c:pt>
              </c:strCache>
            </c:strRef>
          </c:tx>
          <c:spPr>
            <a:noFill/>
            <a:ln w="25400" cap="flat">
              <a:solidFill>
                <a:srgbClr val="0000D4"/>
              </a:solidFill>
              <a:prstDash val="solid"/>
              <a:round/>
            </a:ln>
            <a:effectLst/>
          </c:spPr>
          <c:marker>
            <c:symbol val="none"/>
            <c:size val="2"/>
            <c:spPr>
              <a:noFill/>
              <a:ln w="25400" cap="flat">
                <a:solidFill>
                  <a:srgbClr val="0000D4"/>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NATO-londum'!$C$8:$M$8</c:f>
              <c:numCache>
                <c:ptCount val="11"/>
                <c:pt idx="0">
                  <c:v>3.100000</c:v>
                </c:pt>
                <c:pt idx="1">
                  <c:v>3.100000</c:v>
                </c:pt>
                <c:pt idx="2">
                  <c:v>3.000000</c:v>
                </c:pt>
                <c:pt idx="3">
                  <c:v>2.700000</c:v>
                </c:pt>
                <c:pt idx="4">
                  <c:v>2.500000</c:v>
                </c:pt>
                <c:pt idx="5">
                  <c:v>2.400000</c:v>
                </c:pt>
                <c:pt idx="6">
                  <c:v>2.400000</c:v>
                </c:pt>
                <c:pt idx="7">
                  <c:v>1.900000</c:v>
                </c:pt>
                <c:pt idx="8">
                  <c:v>1.800000</c:v>
                </c:pt>
                <c:pt idx="9">
                  <c:v>1.700000</c:v>
                </c:pt>
                <c:pt idx="10">
                  <c:v>1.700000</c:v>
                </c:pt>
              </c:numCache>
            </c:numRef>
          </c:val>
          <c:smooth val="0"/>
        </c:ser>
        <c:ser>
          <c:idx val="6"/>
          <c:order val="6"/>
          <c:tx>
            <c:strRef>
              <c:f>'Veruútr. hjá NATO-londum'!$B$6</c:f>
              <c:strCache>
                <c:ptCount val="1"/>
                <c:pt idx="0">
                  <c:v>Denmark</c:v>
                </c:pt>
              </c:strCache>
            </c:strRef>
          </c:tx>
          <c:spPr>
            <a:noFill/>
            <a:ln w="25400" cap="flat">
              <a:solidFill>
                <a:srgbClr val="DD0806"/>
              </a:solidFill>
              <a:prstDash val="solid"/>
              <a:round/>
            </a:ln>
            <a:effectLst/>
          </c:spPr>
          <c:marker>
            <c:symbol val="none"/>
            <c:size val="2"/>
            <c:spPr>
              <a:noFill/>
              <a:ln w="25400" cap="flat">
                <a:solidFill>
                  <a:srgbClr val="DD0806"/>
                </a:solidFill>
                <a:prstDash val="solid"/>
                <a:round/>
              </a:ln>
              <a:effectLst/>
            </c:spPr>
          </c:marker>
          <c:dLbls>
            <c:numFmt formatCode="0.0" sourceLinked="0"/>
            <c:txPr>
              <a:bodyPr/>
              <a:lstStyle/>
              <a:p>
                <a:pPr>
                  <a:defRPr b="0" i="0" strike="noStrike" sz="800" u="none">
                    <a:solidFill>
                      <a:srgbClr val="000000"/>
                    </a:solidFill>
                    <a:latin typeface="Times New Roman"/>
                  </a:defRPr>
                </a:pPr>
              </a:p>
            </c:txPr>
            <c:dLblPos val="t"/>
            <c:showLegendKey val="0"/>
            <c:showVal val="0"/>
            <c:showCatName val="0"/>
            <c:showSerName val="0"/>
            <c:showPercent val="0"/>
            <c:showBubbleSize val="0"/>
            <c:showLeaderLines val="0"/>
          </c:dLbls>
          <c:cat>
            <c:strRef>
              <c:f>'Veruútr. hjá NATO-londum'!$C$5:$M$5</c:f>
              <c:strCache>
                <c:ptCount val="11"/>
                <c:pt idx="0">
                  <c:v>85</c:v>
                </c:pt>
                <c:pt idx="1">
                  <c:v>86</c:v>
                </c:pt>
                <c:pt idx="2">
                  <c:v>87</c:v>
                </c:pt>
                <c:pt idx="3">
                  <c:v>88</c:v>
                </c:pt>
                <c:pt idx="4">
                  <c:v>89</c:v>
                </c:pt>
                <c:pt idx="5">
                  <c:v>90</c:v>
                </c:pt>
                <c:pt idx="6">
                  <c:v>91</c:v>
                </c:pt>
                <c:pt idx="7">
                  <c:v>92</c:v>
                </c:pt>
                <c:pt idx="8">
                  <c:v>93</c:v>
                </c:pt>
                <c:pt idx="9">
                  <c:v>94</c:v>
                </c:pt>
                <c:pt idx="10">
                  <c:v>95</c:v>
                </c:pt>
              </c:strCache>
            </c:strRef>
          </c:cat>
          <c:val>
            <c:numRef>
              <c:f>'Veruútr. hjá NATO-londum'!$C$6:$M$6</c:f>
              <c:numCache>
                <c:ptCount val="11"/>
                <c:pt idx="0">
                  <c:v>2.300000</c:v>
                </c:pt>
                <c:pt idx="1">
                  <c:v>2.100000</c:v>
                </c:pt>
                <c:pt idx="2">
                  <c:v>2.200000</c:v>
                </c:pt>
                <c:pt idx="3">
                  <c:v>2.200000</c:v>
                </c:pt>
                <c:pt idx="4">
                  <c:v>2.200000</c:v>
                </c:pt>
                <c:pt idx="5">
                  <c:v>2.100000</c:v>
                </c:pt>
                <c:pt idx="6">
                  <c:v>2.200000</c:v>
                </c:pt>
                <c:pt idx="7">
                  <c:v>2.100000</c:v>
                </c:pt>
                <c:pt idx="8">
                  <c:v>2.100000</c:v>
                </c:pt>
                <c:pt idx="9">
                  <c:v>1.900000</c:v>
                </c:pt>
                <c:pt idx="10">
                  <c:v>1.800000</c:v>
                </c:pt>
              </c:numCache>
            </c:numRef>
          </c:val>
          <c:smooth val="0"/>
        </c:ser>
        <c:marker val="1"/>
        <c:axId val="2094734552"/>
        <c:axId val="2094734553"/>
      </c:lineChart>
      <c:catAx>
        <c:axId val="2094734552"/>
        <c:scaling>
          <c:orientation val="minMax"/>
        </c:scaling>
        <c:delete val="0"/>
        <c:axPos val="b"/>
        <c:numFmt formatCode="General" sourceLinked="1"/>
        <c:majorTickMark val="out"/>
        <c:minorTickMark val="none"/>
        <c:tickLblPos val="low"/>
        <c:spPr>
          <a:ln w="12700" cap="flat">
            <a:solidFill>
              <a:srgbClr val="000000"/>
            </a:solidFill>
            <a:prstDash val="solid"/>
            <a:round/>
          </a:ln>
        </c:spPr>
        <c:txPr>
          <a:bodyPr rot="0"/>
          <a:lstStyle/>
          <a:p>
            <a:pPr>
              <a:defRPr b="0" i="0" strike="noStrike" sz="800" u="none">
                <a:solidFill>
                  <a:srgbClr val="000000"/>
                </a:solidFill>
                <a:latin typeface="Times New Roman"/>
              </a:defRPr>
            </a:pPr>
          </a:p>
        </c:txPr>
        <c:crossAx val="2094734553"/>
        <c:crosses val="autoZero"/>
        <c:auto val="1"/>
        <c:lblAlgn val="ctr"/>
        <c:noMultiLvlLbl val="1"/>
      </c:catAx>
      <c:valAx>
        <c:axId val="2094734553"/>
        <c:scaling>
          <c:orientation val="minMax"/>
          <c:max val="5"/>
          <c:min val="1.5"/>
        </c:scaling>
        <c:delete val="0"/>
        <c:axPos val="l"/>
        <c:majorGridlines>
          <c:spPr>
            <a:ln w="12700" cap="flat">
              <a:solidFill>
                <a:srgbClr val="FFFFFF"/>
              </a:solidFill>
              <a:prstDash val="solid"/>
              <a:round/>
            </a:ln>
          </c:spPr>
        </c:majorGridlines>
        <c:numFmt formatCode="General" sourceLinked="1"/>
        <c:majorTickMark val="out"/>
        <c:minorTickMark val="none"/>
        <c:tickLblPos val="nextTo"/>
        <c:spPr>
          <a:ln w="12700" cap="flat">
            <a:solidFill>
              <a:srgbClr val="000000"/>
            </a:solidFill>
            <a:prstDash val="solid"/>
            <a:round/>
          </a:ln>
        </c:spPr>
        <c:txPr>
          <a:bodyPr rot="0"/>
          <a:lstStyle/>
          <a:p>
            <a:pPr>
              <a:defRPr b="0" i="0" strike="noStrike" sz="800" u="none">
                <a:solidFill>
                  <a:srgbClr val="000000"/>
                </a:solidFill>
                <a:latin typeface="Times New Roman"/>
              </a:defRPr>
            </a:pPr>
          </a:p>
        </c:txPr>
        <c:crossAx val="2094734552"/>
        <c:crosses val="autoZero"/>
        <c:crossBetween val="between"/>
        <c:majorUnit val="0.875"/>
        <c:minorUnit val="0.4375"/>
      </c:valAx>
      <c:spPr>
        <a:noFill/>
        <a:ln w="12700" cap="flat">
          <a:noFill/>
          <a:miter lim="400000"/>
        </a:ln>
        <a:effectLst/>
      </c:spPr>
    </c:plotArea>
    <c:legend>
      <c:legendPos val="r"/>
      <c:layout>
        <c:manualLayout>
          <c:xMode val="edge"/>
          <c:yMode val="edge"/>
          <c:x val="0.718665"/>
          <c:y val="0.0901091"/>
          <c:w val="0.281335"/>
          <c:h val="0.322568"/>
        </c:manualLayout>
      </c:layout>
      <c:overlay val="1"/>
      <c:spPr>
        <a:solidFill>
          <a:srgbClr val="FFFFFF"/>
        </a:solidFill>
        <a:ln w="12700" cap="flat">
          <a:noFill/>
          <a:miter lim="400000"/>
        </a:ln>
        <a:effectLst/>
      </c:spPr>
      <c:txPr>
        <a:bodyPr rot="0"/>
        <a:lstStyle/>
        <a:p>
          <a:pPr>
            <a:defRPr b="0" i="0" strike="noStrike" sz="850" u="none">
              <a:solidFill>
                <a:srgbClr val="000000"/>
              </a:solidFill>
              <a:latin typeface="Times New Roman"/>
            </a:defRPr>
          </a:pPr>
        </a:p>
      </c:txPr>
    </c:legend>
    <c:plotVisOnly val="1"/>
    <c:dispBlanksAs val="gap"/>
  </c:chart>
  <c:spPr>
    <a:solidFill>
      <a:srgbClr val="FFFFFF"/>
    </a:solidFill>
    <a:ln>
      <a:noFill/>
    </a:ln>
    <a:effectLst/>
  </c:spPr>
</c:chartSpace>
</file>

<file path=xl/drawings/_rels/drawing2.xml.rels><?xml version="1.0" encoding="UTF-8"?>
<Relationships xmlns="http://schemas.openxmlformats.org/package/2006/relationships"><Relationship Id="rId1" Type="http://schemas.openxmlformats.org/officeDocument/2006/relationships/chart" Target="../charts/char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11645</xdr:colOff>
      <xdr:row>0</xdr:row>
      <xdr:rowOff>0</xdr:rowOff>
    </xdr:from>
    <xdr:to>
      <xdr:col>14</xdr:col>
      <xdr:colOff>313791</xdr:colOff>
      <xdr:row>59</xdr:row>
      <xdr:rowOff>119697</xdr:rowOff>
    </xdr:to>
    <xdr:sp>
      <xdr:nvSpPr>
        <xdr:cNvPr id="2" name="Herstøðir í Føroyum hava havt við…"/>
        <xdr:cNvSpPr txBox="1"/>
      </xdr:nvSpPr>
      <xdr:spPr>
        <a:xfrm>
          <a:off x="11645" y="-595270"/>
          <a:ext cx="9192147" cy="9860598"/>
        </a:xfrm>
        <a:prstGeom prst="rect">
          <a:avLst/>
        </a:prstGeom>
        <a:solidFill>
          <a:srgbClr val="FFFFFF"/>
        </a:solidFill>
        <a:ln w="9525" cap="flat">
          <a:solidFill>
            <a:srgbClr val="000000"/>
          </a:solidFill>
          <a:prstDash val="solid"/>
          <a:round/>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1" baseline="0" cap="none" i="0" spc="0" strike="noStrike" sz="1600" u="none">
              <a:solidFill>
                <a:srgbClr val="000000"/>
              </a:solidFill>
              <a:uFillTx/>
              <a:latin typeface="Times New Roman"/>
              <a:ea typeface="Times New Roman"/>
              <a:cs typeface="Times New Roman"/>
              <a:sym typeface="Times New Roman"/>
            </a:rPr>
            <a:t>Herstøðir í Føroyum hava havt við </a:t>
          </a:r>
          <a:endParaRPr b="1" baseline="0" cap="none" i="0" spc="0" strike="noStrike" sz="16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1" baseline="0" cap="none" i="0" spc="0" strike="noStrike" sz="1600" u="none">
              <a:solidFill>
                <a:srgbClr val="000000"/>
              </a:solidFill>
              <a:uFillTx/>
              <a:latin typeface="Times New Roman"/>
              <a:ea typeface="Times New Roman"/>
              <a:cs typeface="Times New Roman"/>
              <a:sym typeface="Times New Roman"/>
            </a:rPr>
            <a:t>sær veldugar sparingar fyri danska ríkið</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1" baseline="0" cap="none" i="0" spc="0" strike="noStrike" sz="1200" u="none">
              <a:solidFill>
                <a:srgbClr val="000000"/>
              </a:solidFill>
              <a:uFillTx/>
              <a:latin typeface="Times New Roman"/>
              <a:ea typeface="Times New Roman"/>
              <a:cs typeface="Times New Roman"/>
              <a:sym typeface="Times New Roman"/>
            </a:rPr>
            <a:t>Í frágreiðingini "Føroyar í kalda krígnum" verður greitt frá, at samband er millum stuðul Danmarkar til Føroyar og Grønlands, og limagjald Danmarkar til NATO. Víst verður á, at tað hevði samband við danska stuðulin til Føroya og Grønlands, at tað danska lyftið um at rinda 3% av BTÚ til NATO ongantíð varð hildið. Nýggjar kanningar vísa nú, at Danmark hevur goldið nærum 90 milliardir minni til NATO frá 1976 til 1989, enn  limalond, sum rímiligt er at samanbera Danmark við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1" baseline="0" cap="none" i="0" spc="0" strike="noStrike" sz="1200" u="none">
              <a:solidFill>
                <a:srgbClr val="000000"/>
              </a:solidFill>
              <a:uFillTx/>
              <a:latin typeface="Times New Roman"/>
              <a:ea typeface="Times New Roman"/>
              <a:cs typeface="Times New Roman"/>
              <a:sym typeface="Times New Roman"/>
            </a:rPr>
            <a:t>Fyrimunur báðar vegir</a:t>
          </a:r>
          <a:r>
            <a:rPr b="0" baseline="0" cap="none" i="0" spc="0" strike="noStrike" sz="1200" u="none">
              <a:solidFill>
                <a:srgbClr val="000000"/>
              </a:solidFill>
              <a:uFillTx/>
              <a:latin typeface="Times New Roman"/>
              <a:ea typeface="Times New Roman"/>
              <a:cs typeface="Times New Roman"/>
              <a:sym typeface="Times New Roman"/>
            </a:rPr>
            <a:t>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Á hesum rokniarkið verða verjuútreiðslur Danmarkar lýstar í mun til onnur lond í NATO, og í mun til møguligt samband við støðu Føroya og Grønlands sum partar av danska ríkinum.</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    Landsstýrið legði tølini fram á tíðindafundi tann 10. mars, eftir at tveir minnilutar í løgtingsins uttanlandsnevnd høvdu eftirlýst hesum í álitum sínum um fullveldismálið.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    Landsstýrið vil við hesum vísa á, at sannlíkt er, at eisini Danmark - eins væl og Føroyar og Grønland - hevur havt fíggjarligar fyrimunir av, at Føroyar og Grønland hava verið partar av danska eindarstatinum. Men landsstýrið leggur dent á, at tað ikki er ætlanin er "duka stjórnina í høvdið" við hesum undir samráðingunum.  Ætlanin er bert at vísa á, at eisini danir hava havt stóran fíggjarligan fyrimun av, at Føroyar hava verið undir donskum valdi.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1" baseline="0" cap="none" i="0" spc="0" strike="noStrike" sz="1200" u="none">
              <a:solidFill>
                <a:srgbClr val="000000"/>
              </a:solidFill>
              <a:uFillTx/>
              <a:latin typeface="Times New Roman"/>
              <a:ea typeface="Times New Roman"/>
              <a:cs typeface="Times New Roman"/>
              <a:sym typeface="Times New Roman"/>
            </a:rPr>
            <a:t>Danmark styrkt í NATO</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Orsøkin til at farið varð undir at gera hesar kanningar, er tað, sum er komið fram í frágreiðingi "Føroyar í kalda krígnum" og í øðrum tilfari, sum bæði danskir og føroyskir søgufrøðingar hava viðgjørt.  Har verður avdúkað, at danska stjórnin hevur brúkt loyvini til hernaðarligt virksemi í Grønlandi og Føroyum sum eitt slag av limagjaldið til NATO.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    Hetta kemur eisini fram í bókini hjá fyrrverandi uttanríkismálaráðharranum, Uffe Elleman-Jensen, "Din egen dag er kort" har hann sigur soleiðis: </a:t>
          </a:r>
          <a:r>
            <a:rPr b="0" baseline="0" cap="none" i="1" spc="0" strike="noStrike" sz="1200" u="none">
              <a:solidFill>
                <a:srgbClr val="000000"/>
              </a:solidFill>
              <a:uFillTx/>
              <a:latin typeface="Times New Roman"/>
              <a:ea typeface="Times New Roman"/>
              <a:cs typeface="Times New Roman"/>
              <a:sym typeface="Times New Roman"/>
            </a:rPr>
            <a:t>"Færøerne og Grønland var gode kort at have ved hånden, når NATO-ministrene samledes i 80-erne. Når der skulle lappes på surheden over alle de danske fodnoter, eller når de andre spurgte, hvordan det gik med at nå op på det forsvarsbudget på 3-prosent, som den tidligere statsminister Anker Jørgensen havde lovet i NATO, så kunne det give lidt pusterum, når jeg fortalte, hvor vigtigt det var at have stabile forhold i Nordatlanten og Arktis, og hvor store beløb Danmark brugte på at sikre dette gennem vor økonomiske støtte til Færøerne og Grønland."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    Her eru fýra talvur, sum vísa, hvør samanhangur møguliga er millum stuðulin til tey bæði heimastýris-økini, og hernaðarútreiðlurnar.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Talva 1: </a:t>
          </a:r>
          <a:r>
            <a:rPr b="1" baseline="0" cap="none" i="0" spc="0" strike="noStrike" sz="1200" u="none">
              <a:solidFill>
                <a:srgbClr val="333399"/>
              </a:solidFill>
              <a:uFillTx/>
              <a:latin typeface="Times New Roman"/>
              <a:ea typeface="Times New Roman"/>
              <a:cs typeface="Times New Roman"/>
              <a:sym typeface="Times New Roman"/>
            </a:rPr>
            <a:t>Verjuútreiðslur hjá ymsum Nato-londum</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Á arkinum "Verjuútreiðslur hjá ymsum NATO-londum" verður hagfrøðiliga víst á, at Danmark í tíðarskeiðnum fram til 1989, tá ið kalda kríggið var um at vera av, brúkti minni av bruttotjóðarúrtøku sínari til verjuendamál enn onnur limalond, sum rímiligt er at sammeta Danmark við. Her er talan um tøl, sum fingin eru til vega úr hagtalssavni hjá World Bank, og sum fevnir um tíðarskeiðið 1985-95.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Talva 2:</a:t>
          </a:r>
          <a:r>
            <a:rPr b="1" baseline="0" cap="none" i="0" spc="0" strike="noStrike" sz="1200" u="none">
              <a:solidFill>
                <a:srgbClr val="333399"/>
              </a:solidFill>
              <a:uFillTx/>
              <a:latin typeface="Times New Roman"/>
              <a:ea typeface="Times New Roman"/>
              <a:cs typeface="Times New Roman"/>
              <a:sym typeface="Times New Roman"/>
            </a:rPr>
            <a:t> Verjuútreiðslur og 3%-kravið</a:t>
          </a:r>
          <a:endParaRPr b="1" baseline="0" cap="none" i="0" spc="0" strike="noStrike" sz="1200" u="none">
            <a:solidFill>
              <a:srgbClr val="333399"/>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Avtalað var, Danmark skuldi rinda 3% av BTÚ til NATO. Henda talvan vísir, hvussu stórar upphæddir Danmark brúkti til verjuendamál í árunum 1976-1989 í mun til BTÚ. Tað sæst, at Danmark ikki rakk teimum 3% hesi árini. Roknað verður síðan út, hvussu nógv meiri peningur skuldi verið nýttur einstøku árini, fyri at røkka 3% av BTÚ. </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Talva </a:t>
          </a:r>
          <a:r>
            <a:rPr b="1" baseline="0" cap="none" i="0" spc="0" strike="noStrike" sz="1200" u="none">
              <a:solidFill>
                <a:srgbClr val="333399"/>
              </a:solidFill>
              <a:uFillTx/>
              <a:latin typeface="Times New Roman"/>
              <a:ea typeface="Times New Roman"/>
              <a:cs typeface="Times New Roman"/>
              <a:sym typeface="Times New Roman"/>
            </a:rPr>
            <a:t>4: Nútíðarvirði av sparing</a:t>
          </a:r>
          <a:endParaRPr b="0" baseline="0" cap="none" i="0" spc="0" strike="noStrike" sz="1200" u="none">
            <a:solidFill>
              <a:srgbClr val="000000"/>
            </a:solidFill>
            <a:uFillTx/>
            <a:latin typeface="Times New Roman"/>
            <a:ea typeface="Times New Roman"/>
            <a:cs typeface="Times New Roman"/>
            <a:sym typeface="Times New Roman"/>
          </a:endParaRPr>
        </a:p>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200" u="none">
              <a:solidFill>
                <a:srgbClr val="000000"/>
              </a:solidFill>
              <a:uFillTx/>
              <a:latin typeface="Times New Roman"/>
              <a:ea typeface="Times New Roman"/>
              <a:cs typeface="Times New Roman"/>
              <a:sym typeface="Times New Roman"/>
            </a:rPr>
            <a:t>Talva er ein útrokning, sum vísir virði í dagsins krónum av sparingum í verjuútreiðslum tey einstøku árini í tíðarskeiðnum 1976-89.</a:t>
          </a: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21889</xdr:colOff>
      <xdr:row>4</xdr:row>
      <xdr:rowOff>23947</xdr:rowOff>
    </xdr:from>
    <xdr:to>
      <xdr:col>21</xdr:col>
      <xdr:colOff>81968</xdr:colOff>
      <xdr:row>18</xdr:row>
      <xdr:rowOff>93749</xdr:rowOff>
    </xdr:to>
    <xdr:graphicFrame>
      <xdr:nvGraphicFramePr>
        <xdr:cNvPr id="4" name="2D Line Chart"/>
        <xdr:cNvGraphicFramePr/>
      </xdr:nvGraphicFramePr>
      <xdr:xfrm>
        <a:off x="5178089" y="780232"/>
        <a:ext cx="4060580" cy="2879678"/>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11645</xdr:colOff>
      <xdr:row>20</xdr:row>
      <xdr:rowOff>31277</xdr:rowOff>
    </xdr:from>
    <xdr:to>
      <xdr:col>8</xdr:col>
      <xdr:colOff>1190674</xdr:colOff>
      <xdr:row>24</xdr:row>
      <xdr:rowOff>74359</xdr:rowOff>
    </xdr:to>
    <xdr:sp>
      <xdr:nvSpPr>
        <xdr:cNvPr id="6" name="Keldur: Grundarlag fyri útrokning av spardum verjuútreiðslum viðv 3% kravinum, er taltilfar frá Danmarks Statistik, Statistisk tiårsoversigt. Umrokning av upphæddum til 1999-kr. eru grundaðar á BTÚ-deflator fyri Danmark í tølum úr World Bank Developing I"/>
        <xdr:cNvSpPr txBox="1"/>
      </xdr:nvSpPr>
      <xdr:spPr>
        <a:xfrm>
          <a:off x="240245" y="4269902"/>
          <a:ext cx="8887930" cy="700308"/>
        </a:xfrm>
        <a:prstGeom prst="rect">
          <a:avLst/>
        </a:prstGeom>
        <a:solidFill>
          <a:srgbClr val="FFFFFF"/>
        </a:solidFill>
        <a:ln w="12700" cap="flat">
          <a:noFill/>
          <a:miter lim="400000"/>
        </a:ln>
        <a:effectLst/>
        <a:extLst>
          <a:ext uri="{C572A759-6A51-4108-AA02-DFA0A04FC94B}">
            <ma14:wrappingTextBoxFlag xmlns:ma14="http://schemas.microsoft.com/office/mac/drawingml/2011/main" val="1"/>
          </a:ext>
        </a:extLst>
      </xdr:spPr>
      <xdr:txBody>
        <a:bodyPr wrap="square" lIns="22859" tIns="22859" rIns="22859" bIns="22859" numCol="1" anchor="t">
          <a:noAutofit/>
        </a:bodyPr>
        <a:lstStyle/>
        <a:p>
          <a:pPr marL="0" marR="0" indent="0" algn="l" defTabSz="457200" latinLnBrk="0">
            <a:lnSpc>
              <a:spcPct val="100000"/>
            </a:lnSpc>
            <a:spcBef>
              <a:spcPts val="0"/>
            </a:spcBef>
            <a:spcAft>
              <a:spcPts val="0"/>
            </a:spcAft>
            <a:buClrTx/>
            <a:buSzTx/>
            <a:buFontTx/>
            <a:buNone/>
            <a:tabLst/>
            <a:defRPr b="0" baseline="0" cap="none" i="0" spc="0" strike="noStrike" sz="1000" u="none">
              <a:solidFill>
                <a:srgbClr val="000000"/>
              </a:solidFill>
              <a:uFillTx/>
              <a:latin typeface="Times New Roman"/>
              <a:ea typeface="Times New Roman"/>
              <a:cs typeface="Times New Roman"/>
              <a:sym typeface="Times New Roman"/>
            </a:defRPr>
          </a:pPr>
          <a:r>
            <a:rPr b="0" baseline="0" cap="none" i="0" spc="0" strike="noStrike" sz="1000" u="none">
              <a:solidFill>
                <a:srgbClr val="000000"/>
              </a:solidFill>
              <a:uFillTx/>
              <a:latin typeface="Times New Roman"/>
              <a:ea typeface="Times New Roman"/>
              <a:cs typeface="Times New Roman"/>
              <a:sym typeface="Times New Roman"/>
            </a:rPr>
            <a:t>Keldur: Grundarlag fyri útrokning av spardum verjuútreiðslum viðv 3% kravinum, er taltilfar frá Danmarks Statistik, Statistisk tiårsoversigt. Umrokning av upphæddum til 1999-kr. eru grundaðar á BTÚ-deflator fyri Danmark í tølum úr World Bank Developing Indicators 99.</a:t>
          </a: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V19"/>
  <sheetViews>
    <sheetView workbookViewId="0" showGridLines="0" defaultGridColor="1"/>
  </sheetViews>
  <sheetFormatPr defaultColWidth="9" defaultRowHeight="12.75" customHeight="1" outlineLevelRow="0" outlineLevelCol="0"/>
  <cols>
    <col min="1" max="1" width="1.60156" style="1" customWidth="1"/>
    <col min="2" max="2" width="13.2109" style="1" customWidth="1"/>
    <col min="3" max="12" width="5.8125" style="1" customWidth="1"/>
    <col min="13" max="13" width="6.60156" style="1" customWidth="1"/>
    <col min="14" max="14" width="1.8125" style="1" customWidth="1"/>
    <col min="15" max="21" width="9" style="1" customWidth="1"/>
    <col min="22" max="22" width="2.60156" style="1" customWidth="1"/>
    <col min="23" max="16384" width="9" style="1" customWidth="1"/>
  </cols>
  <sheetData>
    <row r="1" ht="13.55" customHeight="1">
      <c r="A1" s="2"/>
      <c r="B1" s="3"/>
      <c r="C1" s="3"/>
      <c r="D1" s="3"/>
      <c r="E1" s="3"/>
      <c r="F1" s="3"/>
      <c r="G1" s="3"/>
      <c r="H1" s="3"/>
      <c r="I1" s="3"/>
      <c r="J1" s="3"/>
      <c r="K1" s="3"/>
      <c r="L1" s="3"/>
      <c r="M1" s="3"/>
      <c r="N1" s="3"/>
      <c r="O1" s="4"/>
      <c r="P1" s="4"/>
      <c r="Q1" s="4"/>
      <c r="R1" s="4"/>
      <c r="S1" s="4"/>
      <c r="T1" s="4"/>
      <c r="U1" s="4"/>
      <c r="V1" s="5"/>
    </row>
    <row r="2" ht="18.4" customHeight="1">
      <c r="A2" s="6"/>
      <c r="B2" t="s" s="7">
        <v>0</v>
      </c>
      <c r="C2" s="8"/>
      <c r="D2" s="8"/>
      <c r="E2" s="8"/>
      <c r="F2" s="8"/>
      <c r="G2" s="8"/>
      <c r="H2" s="8"/>
      <c r="I2" s="8"/>
      <c r="J2" s="8"/>
      <c r="K2" s="8"/>
      <c r="L2" s="8"/>
      <c r="M2" s="8"/>
      <c r="N2" s="8"/>
      <c r="O2" s="9"/>
      <c r="P2" s="9"/>
      <c r="Q2" s="9"/>
      <c r="R2" s="9"/>
      <c r="S2" s="9"/>
      <c r="T2" s="9"/>
      <c r="U2" s="9"/>
      <c r="V2" s="10"/>
    </row>
    <row r="3" ht="13.55" customHeight="1">
      <c r="A3" s="6"/>
      <c r="B3" t="s" s="11">
        <v>1</v>
      </c>
      <c r="C3" s="8"/>
      <c r="D3" s="8"/>
      <c r="E3" s="8"/>
      <c r="F3" s="8"/>
      <c r="G3" s="8"/>
      <c r="H3" s="8"/>
      <c r="I3" s="8"/>
      <c r="J3" s="8"/>
      <c r="K3" s="8"/>
      <c r="L3" s="8"/>
      <c r="M3" s="8"/>
      <c r="N3" s="8"/>
      <c r="O3" s="9"/>
      <c r="P3" s="9"/>
      <c r="Q3" s="9"/>
      <c r="R3" s="9"/>
      <c r="S3" s="9"/>
      <c r="T3" s="9"/>
      <c r="U3" s="9"/>
      <c r="V3" s="10"/>
    </row>
    <row r="4" ht="14.05" customHeight="1">
      <c r="A4" s="6"/>
      <c r="B4" s="12"/>
      <c r="C4" s="13"/>
      <c r="D4" s="13"/>
      <c r="E4" s="13"/>
      <c r="F4" s="13"/>
      <c r="G4" s="13"/>
      <c r="H4" s="13"/>
      <c r="I4" s="13"/>
      <c r="J4" s="13"/>
      <c r="K4" s="13"/>
      <c r="L4" s="13"/>
      <c r="M4" s="13"/>
      <c r="N4" s="13"/>
      <c r="O4" s="14"/>
      <c r="P4" s="14"/>
      <c r="Q4" s="15"/>
      <c r="R4" s="15"/>
      <c r="S4" s="15"/>
      <c r="T4" s="15"/>
      <c r="U4" s="15"/>
      <c r="V4" s="16"/>
    </row>
    <row r="5" ht="16.5" customHeight="1">
      <c r="A5" s="6"/>
      <c r="B5" s="17"/>
      <c r="C5" s="18">
        <v>85</v>
      </c>
      <c r="D5" s="18">
        <v>86</v>
      </c>
      <c r="E5" s="18">
        <v>87</v>
      </c>
      <c r="F5" s="18">
        <v>88</v>
      </c>
      <c r="G5" s="18">
        <v>89</v>
      </c>
      <c r="H5" s="18">
        <v>90</v>
      </c>
      <c r="I5" s="18">
        <v>91</v>
      </c>
      <c r="J5" s="18">
        <v>92</v>
      </c>
      <c r="K5" s="18">
        <v>93</v>
      </c>
      <c r="L5" s="18">
        <v>94</v>
      </c>
      <c r="M5" s="18">
        <v>95</v>
      </c>
      <c r="N5" s="19"/>
      <c r="O5" s="20"/>
      <c r="P5" s="20"/>
      <c r="Q5" s="21"/>
      <c r="R5" s="21"/>
      <c r="S5" s="21"/>
      <c r="T5" s="21"/>
      <c r="U5" s="21"/>
      <c r="V5" s="22"/>
    </row>
    <row r="6" ht="15.75" customHeight="1">
      <c r="A6" s="6"/>
      <c r="B6" t="s" s="23">
        <v>2</v>
      </c>
      <c r="C6" s="24">
        <v>2.3</v>
      </c>
      <c r="D6" s="24">
        <v>2.1</v>
      </c>
      <c r="E6" s="24">
        <v>2.2</v>
      </c>
      <c r="F6" s="24">
        <v>2.2</v>
      </c>
      <c r="G6" s="24">
        <v>2.2</v>
      </c>
      <c r="H6" s="24">
        <v>2.1</v>
      </c>
      <c r="I6" s="24">
        <v>2.2</v>
      </c>
      <c r="J6" s="24">
        <v>2.1</v>
      </c>
      <c r="K6" s="24">
        <v>2.1</v>
      </c>
      <c r="L6" s="24">
        <v>1.9</v>
      </c>
      <c r="M6" s="24">
        <v>1.8</v>
      </c>
      <c r="N6" s="25"/>
      <c r="O6" s="26"/>
      <c r="P6" s="27"/>
      <c r="Q6" s="9"/>
      <c r="R6" s="9"/>
      <c r="S6" s="9"/>
      <c r="T6" s="9"/>
      <c r="U6" s="9"/>
      <c r="V6" s="10"/>
    </row>
    <row r="7" ht="15.75" customHeight="1">
      <c r="A7" s="6"/>
      <c r="B7" t="s" s="11">
        <v>3</v>
      </c>
      <c r="C7" s="28">
        <v>3</v>
      </c>
      <c r="D7" s="28">
        <v>3</v>
      </c>
      <c r="E7" s="28">
        <v>3</v>
      </c>
      <c r="F7" s="28">
        <v>2.9</v>
      </c>
      <c r="G7" s="28">
        <v>2.8</v>
      </c>
      <c r="H7" s="28">
        <v>2.6</v>
      </c>
      <c r="I7" s="28">
        <v>2.5</v>
      </c>
      <c r="J7" s="28">
        <v>2.5</v>
      </c>
      <c r="K7" s="28">
        <v>2.3</v>
      </c>
      <c r="L7" s="28">
        <v>2.2</v>
      </c>
      <c r="M7" s="28">
        <v>2.1</v>
      </c>
      <c r="N7" s="29"/>
      <c r="O7" s="30"/>
      <c r="P7" s="9"/>
      <c r="Q7" s="9"/>
      <c r="R7" s="9"/>
      <c r="S7" s="9"/>
      <c r="T7" s="9"/>
      <c r="U7" s="9"/>
      <c r="V7" s="10"/>
    </row>
    <row r="8" ht="15.75" customHeight="1">
      <c r="A8" s="6"/>
      <c r="B8" t="s" s="11">
        <v>4</v>
      </c>
      <c r="C8" s="28">
        <v>3.1</v>
      </c>
      <c r="D8" s="28">
        <v>3.1</v>
      </c>
      <c r="E8" s="28">
        <v>3</v>
      </c>
      <c r="F8" s="28">
        <v>2.7</v>
      </c>
      <c r="G8" s="28">
        <v>2.5</v>
      </c>
      <c r="H8" s="28">
        <v>2.4</v>
      </c>
      <c r="I8" s="28">
        <v>2.4</v>
      </c>
      <c r="J8" s="28">
        <v>1.9</v>
      </c>
      <c r="K8" s="28">
        <v>1.8</v>
      </c>
      <c r="L8" s="28">
        <v>1.7</v>
      </c>
      <c r="M8" s="28">
        <v>1.7</v>
      </c>
      <c r="N8" s="29"/>
      <c r="O8" s="30"/>
      <c r="P8" s="9"/>
      <c r="Q8" s="9"/>
      <c r="R8" s="9"/>
      <c r="S8" s="9"/>
      <c r="T8" s="9"/>
      <c r="U8" s="9"/>
      <c r="V8" s="10"/>
    </row>
    <row r="9" ht="15.75" customHeight="1">
      <c r="A9" s="6"/>
      <c r="B9" t="s" s="11">
        <v>5</v>
      </c>
      <c r="C9" s="28">
        <v>3.1</v>
      </c>
      <c r="D9" s="28">
        <v>3.2</v>
      </c>
      <c r="E9" s="28">
        <v>3.4</v>
      </c>
      <c r="F9" s="28">
        <v>3.3</v>
      </c>
      <c r="G9" s="28">
        <v>3.4</v>
      </c>
      <c r="H9" s="28">
        <v>3.3</v>
      </c>
      <c r="I9" s="28">
        <v>3.2</v>
      </c>
      <c r="J9" s="28">
        <v>3.5</v>
      </c>
      <c r="K9" s="28">
        <v>3.2</v>
      </c>
      <c r="L9" s="28">
        <v>3.2</v>
      </c>
      <c r="M9" s="28">
        <v>2.7</v>
      </c>
      <c r="N9" s="29"/>
      <c r="O9" s="30"/>
      <c r="P9" s="9"/>
      <c r="Q9" s="9"/>
      <c r="R9" s="9"/>
      <c r="S9" s="9"/>
      <c r="T9" s="9"/>
      <c r="U9" s="9"/>
      <c r="V9" s="10"/>
    </row>
    <row r="10" ht="15.75" customHeight="1">
      <c r="A10" s="6"/>
      <c r="B10" t="s" s="11">
        <v>6</v>
      </c>
      <c r="C10" s="28">
        <v>2.9</v>
      </c>
      <c r="D10" s="28">
        <v>2.9</v>
      </c>
      <c r="E10" s="28">
        <v>2.8</v>
      </c>
      <c r="F10" s="28">
        <v>2.9</v>
      </c>
      <c r="G10" s="28">
        <v>2.9</v>
      </c>
      <c r="H10" s="28">
        <v>2.8</v>
      </c>
      <c r="I10" s="28">
        <v>2.7</v>
      </c>
      <c r="J10" s="28">
        <v>2.6</v>
      </c>
      <c r="K10" s="28">
        <v>2.6</v>
      </c>
      <c r="L10" s="28">
        <v>2.5</v>
      </c>
      <c r="M10" s="28">
        <v>2.6</v>
      </c>
      <c r="N10" s="29"/>
      <c r="O10" s="30"/>
      <c r="P10" s="9"/>
      <c r="Q10" s="9"/>
      <c r="R10" s="9"/>
      <c r="S10" s="9"/>
      <c r="T10" s="9"/>
      <c r="U10" s="9"/>
      <c r="V10" s="10"/>
    </row>
    <row r="11" ht="15.75" customHeight="1">
      <c r="A11" s="6"/>
      <c r="B11" t="s" s="11">
        <v>7</v>
      </c>
      <c r="C11" s="28">
        <v>6.1</v>
      </c>
      <c r="D11" s="28">
        <v>6.3</v>
      </c>
      <c r="E11" s="28">
        <v>6.1</v>
      </c>
      <c r="F11" s="28">
        <v>5.8</v>
      </c>
      <c r="G11" s="28">
        <v>5.6</v>
      </c>
      <c r="H11" s="28">
        <v>5.3</v>
      </c>
      <c r="I11" s="28">
        <v>4.7</v>
      </c>
      <c r="J11" s="28">
        <v>4.9</v>
      </c>
      <c r="K11" s="28">
        <v>4.5</v>
      </c>
      <c r="L11" s="28">
        <v>4.2</v>
      </c>
      <c r="M11" s="28">
        <v>3.8</v>
      </c>
      <c r="N11" s="29"/>
      <c r="O11" s="30"/>
      <c r="P11" s="9"/>
      <c r="Q11" s="9"/>
      <c r="R11" s="9"/>
      <c r="S11" s="9"/>
      <c r="T11" s="9"/>
      <c r="U11" s="9"/>
      <c r="V11" s="10"/>
    </row>
    <row r="12" ht="15.75" customHeight="1">
      <c r="A12" s="6"/>
      <c r="B12" t="s" s="11">
        <v>8</v>
      </c>
      <c r="C12" s="28">
        <v>5.1</v>
      </c>
      <c r="D12" s="28">
        <v>4.8</v>
      </c>
      <c r="E12" s="28">
        <v>4.6</v>
      </c>
      <c r="F12" s="28">
        <v>4.1</v>
      </c>
      <c r="G12" s="28">
        <v>4.1</v>
      </c>
      <c r="H12" s="28">
        <v>4.1</v>
      </c>
      <c r="I12" s="28">
        <v>4.3</v>
      </c>
      <c r="J12" s="28">
        <v>3.8</v>
      </c>
      <c r="K12" s="28">
        <v>3.6</v>
      </c>
      <c r="L12" s="28">
        <v>3.4</v>
      </c>
      <c r="M12" s="28">
        <v>3</v>
      </c>
      <c r="N12" s="29"/>
      <c r="O12" s="30"/>
      <c r="P12" s="9"/>
      <c r="Q12" s="9"/>
      <c r="R12" s="9"/>
      <c r="S12" s="9"/>
      <c r="T12" s="9"/>
      <c r="U12" s="9"/>
      <c r="V12" s="10"/>
    </row>
    <row r="13" ht="15.75" customHeight="1">
      <c r="A13" s="6"/>
      <c r="B13" t="s" s="11">
        <v>9</v>
      </c>
      <c r="C13" s="28">
        <v>4</v>
      </c>
      <c r="D13" s="28">
        <v>3.9</v>
      </c>
      <c r="E13" s="28">
        <v>3.9</v>
      </c>
      <c r="F13" s="28">
        <v>3.8</v>
      </c>
      <c r="G13" s="28">
        <v>3.7</v>
      </c>
      <c r="H13" s="28">
        <v>3.6</v>
      </c>
      <c r="I13" s="28">
        <v>3.6</v>
      </c>
      <c r="J13" s="28">
        <v>3.4</v>
      </c>
      <c r="K13" s="28">
        <v>3.4</v>
      </c>
      <c r="L13" s="28">
        <v>3.4</v>
      </c>
      <c r="M13" s="28">
        <v>3.1</v>
      </c>
      <c r="N13" s="29"/>
      <c r="O13" s="30"/>
      <c r="P13" s="9"/>
      <c r="Q13" s="9"/>
      <c r="R13" s="9"/>
      <c r="S13" s="9"/>
      <c r="T13" s="9"/>
      <c r="U13" s="9"/>
      <c r="V13" s="10"/>
    </row>
    <row r="14" ht="15.75" customHeight="1">
      <c r="A14" s="6"/>
      <c r="B14" t="s" s="11">
        <v>10</v>
      </c>
      <c r="C14" s="28">
        <v>0.8</v>
      </c>
      <c r="D14" s="28">
        <v>0.7</v>
      </c>
      <c r="E14" s="28">
        <v>0.8</v>
      </c>
      <c r="F14" s="28">
        <v>0.9</v>
      </c>
      <c r="G14" s="28">
        <v>0.8</v>
      </c>
      <c r="H14" s="28">
        <v>0.7</v>
      </c>
      <c r="I14" s="28">
        <v>0.8</v>
      </c>
      <c r="J14" s="28">
        <v>0.8</v>
      </c>
      <c r="K14" s="28">
        <v>0.7</v>
      </c>
      <c r="L14" s="28">
        <v>0.8</v>
      </c>
      <c r="M14" s="28">
        <v>0.7</v>
      </c>
      <c r="N14" s="29"/>
      <c r="O14" s="30"/>
      <c r="P14" s="9"/>
      <c r="Q14" s="9"/>
      <c r="R14" s="9"/>
      <c r="S14" s="9"/>
      <c r="T14" s="9"/>
      <c r="U14" s="9"/>
      <c r="V14" s="10"/>
    </row>
    <row r="15" ht="15.75" customHeight="1">
      <c r="A15" s="6"/>
      <c r="B15" t="s" s="11">
        <v>11</v>
      </c>
      <c r="C15" s="28">
        <v>0</v>
      </c>
      <c r="D15" s="28">
        <v>0</v>
      </c>
      <c r="E15" s="28">
        <v>0</v>
      </c>
      <c r="F15" s="28">
        <v>0</v>
      </c>
      <c r="G15" s="28">
        <v>0</v>
      </c>
      <c r="H15" s="28">
        <v>0</v>
      </c>
      <c r="I15" s="28">
        <v>0</v>
      </c>
      <c r="J15" s="28">
        <v>0</v>
      </c>
      <c r="K15" s="28">
        <v>0</v>
      </c>
      <c r="L15" s="28">
        <v>0</v>
      </c>
      <c r="M15" s="28">
        <v>0</v>
      </c>
      <c r="N15" s="29"/>
      <c r="O15" s="30"/>
      <c r="P15" s="9"/>
      <c r="Q15" s="9"/>
      <c r="R15" s="9"/>
      <c r="S15" s="9"/>
      <c r="T15" s="9"/>
      <c r="U15" s="9"/>
      <c r="V15" s="10"/>
    </row>
    <row r="16" ht="15.75" customHeight="1">
      <c r="A16" s="6"/>
      <c r="B16" t="s" s="11">
        <v>12</v>
      </c>
      <c r="C16" s="28">
        <v>2.4</v>
      </c>
      <c r="D16" s="28">
        <v>2.2</v>
      </c>
      <c r="E16" s="28">
        <v>2.4</v>
      </c>
      <c r="F16" s="28">
        <v>2.1</v>
      </c>
      <c r="G16" s="28">
        <v>2.1</v>
      </c>
      <c r="H16" s="28">
        <v>1.9</v>
      </c>
      <c r="I16" s="28">
        <v>1.7</v>
      </c>
      <c r="J16" s="28">
        <v>1.6</v>
      </c>
      <c r="K16" s="28">
        <v>1.8</v>
      </c>
      <c r="L16" s="28">
        <v>1.6</v>
      </c>
      <c r="M16" s="28">
        <v>1.6</v>
      </c>
      <c r="N16" s="29"/>
      <c r="O16" s="30"/>
      <c r="P16" s="9"/>
      <c r="Q16" s="9"/>
      <c r="R16" s="9"/>
      <c r="S16" s="9"/>
      <c r="T16" s="9"/>
      <c r="U16" s="9"/>
      <c r="V16" s="10"/>
    </row>
    <row r="17" ht="15.75" customHeight="1">
      <c r="A17" s="6"/>
      <c r="B17" t="s" s="11">
        <v>13</v>
      </c>
      <c r="C17" s="28">
        <v>2.2</v>
      </c>
      <c r="D17" s="28">
        <v>2.3</v>
      </c>
      <c r="E17" s="28">
        <v>2.2</v>
      </c>
      <c r="F17" s="28">
        <v>2.1</v>
      </c>
      <c r="G17" s="28">
        <v>2.1</v>
      </c>
      <c r="H17" s="28">
        <v>2.1</v>
      </c>
      <c r="I17" s="28">
        <v>2</v>
      </c>
      <c r="J17" s="28">
        <v>2</v>
      </c>
      <c r="K17" s="28">
        <v>2</v>
      </c>
      <c r="L17" s="28">
        <v>1.8</v>
      </c>
      <c r="M17" s="28">
        <v>1.7</v>
      </c>
      <c r="N17" s="29"/>
      <c r="O17" s="30"/>
      <c r="P17" s="9"/>
      <c r="Q17" s="9"/>
      <c r="R17" s="9"/>
      <c r="S17" s="9"/>
      <c r="T17" s="9"/>
      <c r="U17" s="9"/>
      <c r="V17" s="10"/>
    </row>
    <row r="18" ht="15.75" customHeight="1">
      <c r="A18" s="6"/>
      <c r="B18" t="s" s="11">
        <v>14</v>
      </c>
      <c r="C18" s="28">
        <v>4.6</v>
      </c>
      <c r="D18" s="28">
        <v>4.9</v>
      </c>
      <c r="E18" s="28">
        <v>3.3</v>
      </c>
      <c r="F18" s="28">
        <v>2.9</v>
      </c>
      <c r="G18" s="28">
        <v>3.1</v>
      </c>
      <c r="H18" s="28">
        <v>3.5</v>
      </c>
      <c r="I18" s="28">
        <v>3.7</v>
      </c>
      <c r="J18" s="28">
        <v>3.8</v>
      </c>
      <c r="K18" s="28">
        <v>3.9</v>
      </c>
      <c r="L18" s="28">
        <v>4</v>
      </c>
      <c r="M18" s="28">
        <v>4</v>
      </c>
      <c r="N18" s="29"/>
      <c r="O18" s="30"/>
      <c r="P18" s="9"/>
      <c r="Q18" s="9"/>
      <c r="R18" s="9"/>
      <c r="S18" s="9"/>
      <c r="T18" s="9"/>
      <c r="U18" s="9"/>
      <c r="V18" s="10"/>
    </row>
    <row r="19" ht="15.75" customHeight="1">
      <c r="A19" s="31"/>
      <c r="B19" t="s" s="32">
        <v>15</v>
      </c>
      <c r="C19" s="13">
        <v>7</v>
      </c>
      <c r="D19" s="13">
        <v>6.2</v>
      </c>
      <c r="E19" s="13">
        <v>6.3</v>
      </c>
      <c r="F19" s="13">
        <v>6.3</v>
      </c>
      <c r="G19" s="13">
        <v>5.8</v>
      </c>
      <c r="H19" s="13">
        <v>5.8</v>
      </c>
      <c r="I19" s="13">
        <v>5.4</v>
      </c>
      <c r="J19" s="13">
        <v>5.7</v>
      </c>
      <c r="K19" s="13">
        <v>5.5</v>
      </c>
      <c r="L19" s="13">
        <v>5.6</v>
      </c>
      <c r="M19" s="13">
        <v>5.5</v>
      </c>
      <c r="N19" s="33"/>
      <c r="O19" s="34"/>
      <c r="P19" s="15"/>
      <c r="Q19" s="15"/>
      <c r="R19" s="15"/>
      <c r="S19" s="15"/>
      <c r="T19" s="15"/>
      <c r="U19" s="15"/>
      <c r="V19" s="16"/>
    </row>
  </sheetData>
  <pageMargins left="0.75" right="0.56"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K27"/>
  <sheetViews>
    <sheetView workbookViewId="0" showGridLines="0" defaultGridColor="1"/>
  </sheetViews>
  <sheetFormatPr defaultColWidth="9" defaultRowHeight="12.75" customHeight="1" outlineLevelRow="0" outlineLevelCol="0"/>
  <cols>
    <col min="1" max="1" width="3.60156" style="35" customWidth="1"/>
    <col min="2" max="2" width="7.21094" style="35" customWidth="1"/>
    <col min="3" max="3" width="11" style="35" customWidth="1"/>
    <col min="4" max="4" width="13.8125" style="35" customWidth="1"/>
    <col min="5" max="5" width="16.4219" style="35" customWidth="1"/>
    <col min="6" max="6" width="12" style="35" customWidth="1"/>
    <col min="7" max="7" width="14.6016" style="35" customWidth="1"/>
    <col min="8" max="8" width="21.6016" style="35" customWidth="1"/>
    <col min="9" max="9" width="14.6016" style="35" customWidth="1"/>
    <col min="10" max="10" width="19.6016" style="35" customWidth="1"/>
    <col min="11" max="11" width="9" style="35" customWidth="1"/>
    <col min="12" max="16384" width="9" style="35" customWidth="1"/>
  </cols>
  <sheetData>
    <row r="1" ht="13.55" customHeight="1">
      <c r="A1" s="2"/>
      <c r="B1" s="3"/>
      <c r="C1" s="3"/>
      <c r="D1" s="3"/>
      <c r="E1" s="3"/>
      <c r="F1" s="3"/>
      <c r="G1" s="3"/>
      <c r="H1" s="3"/>
      <c r="I1" s="3"/>
      <c r="J1" s="3"/>
      <c r="K1" s="36"/>
    </row>
    <row r="2" ht="18.4" customHeight="1">
      <c r="A2" s="6"/>
      <c r="B2" t="s" s="7">
        <v>16</v>
      </c>
      <c r="C2" s="8"/>
      <c r="D2" s="8"/>
      <c r="E2" s="8"/>
      <c r="F2" s="8"/>
      <c r="G2" s="8"/>
      <c r="H2" s="8"/>
      <c r="I2" s="8"/>
      <c r="J2" s="8"/>
      <c r="K2" s="37"/>
    </row>
    <row r="3" ht="13.55" customHeight="1">
      <c r="A3" s="6"/>
      <c r="B3" t="s" s="11">
        <v>17</v>
      </c>
      <c r="C3" s="8"/>
      <c r="D3" s="8"/>
      <c r="E3" s="8"/>
      <c r="F3" s="8"/>
      <c r="G3" s="8"/>
      <c r="H3" s="8"/>
      <c r="I3" s="8"/>
      <c r="J3" s="8"/>
      <c r="K3" s="37"/>
    </row>
    <row r="4" ht="14.05" customHeight="1">
      <c r="A4" s="6"/>
      <c r="B4" s="12"/>
      <c r="C4" s="12"/>
      <c r="D4" s="12"/>
      <c r="E4" s="12"/>
      <c r="F4" s="12"/>
      <c r="G4" s="12"/>
      <c r="H4" s="12"/>
      <c r="I4" s="12"/>
      <c r="J4" s="12"/>
      <c r="K4" s="37"/>
    </row>
    <row r="5" ht="78" customHeight="1">
      <c r="A5" s="6"/>
      <c r="B5" s="38"/>
      <c r="C5" t="s" s="39">
        <v>18</v>
      </c>
      <c r="D5" t="s" s="39">
        <v>19</v>
      </c>
      <c r="E5" t="s" s="39">
        <v>20</v>
      </c>
      <c r="F5" t="s" s="39">
        <v>21</v>
      </c>
      <c r="G5" t="s" s="39">
        <v>22</v>
      </c>
      <c r="H5" t="s" s="39">
        <v>23</v>
      </c>
      <c r="I5" t="s" s="40">
        <v>24</v>
      </c>
      <c r="J5" t="s" s="40">
        <v>25</v>
      </c>
      <c r="K5" s="37"/>
    </row>
    <row r="6" ht="15" customHeight="1">
      <c r="A6" s="6"/>
      <c r="B6" s="41">
        <v>1976</v>
      </c>
      <c r="C6" s="42">
        <v>5910</v>
      </c>
      <c r="D6" s="42">
        <v>1209</v>
      </c>
      <c r="E6" s="42">
        <v>265344.5</v>
      </c>
      <c r="F6" s="43">
        <f>C6/E6</f>
        <v>0.0222729319808777</v>
      </c>
      <c r="G6" s="43">
        <f>D6/E6</f>
        <v>0.0045563409077633</v>
      </c>
      <c r="H6" s="43">
        <f>(C6+D6)/E6</f>
        <v>0.026829272888641</v>
      </c>
      <c r="I6" s="44">
        <f>(3%-F6)*E6</f>
        <v>2050.335</v>
      </c>
      <c r="J6" s="44">
        <f>(3%-H6)*E6</f>
        <v>841.334999999998</v>
      </c>
      <c r="K6" s="45"/>
    </row>
    <row r="7" ht="15" customHeight="1">
      <c r="A7" s="6"/>
      <c r="B7" s="46">
        <v>1977</v>
      </c>
      <c r="C7" s="47">
        <v>6390</v>
      </c>
      <c r="D7" s="47">
        <v>1400</v>
      </c>
      <c r="E7" s="47">
        <v>279310</v>
      </c>
      <c r="F7" s="48">
        <f>C7/E7</f>
        <v>0.0228778060219827</v>
      </c>
      <c r="G7" s="48">
        <f>D7/E7</f>
        <v>0.00501235186710107</v>
      </c>
      <c r="H7" s="48">
        <f>(C7+D7)/E7</f>
        <v>0.0278901578890838</v>
      </c>
      <c r="I7" s="49">
        <f>(3%-F7)*E7</f>
        <v>1989.300000000010</v>
      </c>
      <c r="J7" s="49">
        <f>(3%-H7)*E7</f>
        <v>589.300000000004</v>
      </c>
      <c r="K7" s="45"/>
    </row>
    <row r="8" ht="15" customHeight="1">
      <c r="A8" s="6"/>
      <c r="B8" s="46">
        <v>1978</v>
      </c>
      <c r="C8" s="47">
        <v>7082</v>
      </c>
      <c r="D8" s="47">
        <v>1483</v>
      </c>
      <c r="E8" s="47">
        <v>311377</v>
      </c>
      <c r="F8" s="48">
        <f>C8/E8</f>
        <v>0.0227441333174897</v>
      </c>
      <c r="G8" s="48">
        <f>D8/E8</f>
        <v>0.00476271529367937</v>
      </c>
      <c r="H8" s="48">
        <f>(C8+D8)/E8</f>
        <v>0.0275068486111691</v>
      </c>
      <c r="I8" s="49">
        <f>(3%-F8)*E8</f>
        <v>2259.310000000010</v>
      </c>
      <c r="J8" s="49">
        <f>(3%-H8)*E8</f>
        <v>776.309999999999</v>
      </c>
      <c r="K8" s="45"/>
    </row>
    <row r="9" ht="15" customHeight="1">
      <c r="A9" s="6"/>
      <c r="B9" s="46">
        <v>1979</v>
      </c>
      <c r="C9" s="47">
        <v>7525</v>
      </c>
      <c r="D9" s="47">
        <v>1807</v>
      </c>
      <c r="E9" s="47">
        <v>346892</v>
      </c>
      <c r="F9" s="48">
        <f>C9/E9</f>
        <v>0.0216926305593672</v>
      </c>
      <c r="G9" s="48">
        <f>D9/E9</f>
        <v>0.0052091140758507</v>
      </c>
      <c r="H9" s="48">
        <f>(C9+D9)/E9</f>
        <v>0.0269017446352179</v>
      </c>
      <c r="I9" s="49">
        <f>(3%-F9)*E9</f>
        <v>2881.759999999990</v>
      </c>
      <c r="J9" s="49">
        <f>(3%-H9)*E9</f>
        <v>1074.759999999990</v>
      </c>
      <c r="K9" s="45"/>
    </row>
    <row r="10" ht="15" customHeight="1">
      <c r="A10" s="6"/>
      <c r="B10" s="46">
        <v>1980</v>
      </c>
      <c r="C10" s="47">
        <v>9545</v>
      </c>
      <c r="D10" s="47">
        <v>2145</v>
      </c>
      <c r="E10" s="47">
        <v>373785</v>
      </c>
      <c r="F10" s="48">
        <f>C10/E10</f>
        <v>0.0255360702007839</v>
      </c>
      <c r="G10" s="48">
        <f>D10/E10</f>
        <v>0.00573859304145431</v>
      </c>
      <c r="H10" s="48">
        <f>(C10+D10)/E10</f>
        <v>0.0312746632422382</v>
      </c>
      <c r="I10" s="49">
        <f>(3%-F10)*E10</f>
        <v>1668.549999999990</v>
      </c>
      <c r="J10" s="49">
        <f>(3%-H10)*E10</f>
        <v>-476.450000000006</v>
      </c>
      <c r="K10" s="45"/>
    </row>
    <row r="11" ht="15" customHeight="1">
      <c r="A11" s="6"/>
      <c r="B11" s="46">
        <v>1981</v>
      </c>
      <c r="C11" s="47">
        <v>10612</v>
      </c>
      <c r="D11" s="47">
        <v>2319</v>
      </c>
      <c r="E11" s="47">
        <v>407791</v>
      </c>
      <c r="F11" s="48">
        <f>C11/E11</f>
        <v>0.0260231343997293</v>
      </c>
      <c r="G11" s="48">
        <f>D11/E11</f>
        <v>0.00568673658810518</v>
      </c>
      <c r="H11" s="48">
        <f>(C11+D11)/E11</f>
        <v>0.0317098709878345</v>
      </c>
      <c r="I11" s="49">
        <f>(3%-F11)*E11</f>
        <v>1621.729999999990</v>
      </c>
      <c r="J11" s="49">
        <f>(3%-H11)*E11</f>
        <v>-697.270000000019</v>
      </c>
      <c r="K11" s="45"/>
    </row>
    <row r="12" ht="15" customHeight="1">
      <c r="A12" s="6"/>
      <c r="B12" s="46">
        <v>1982</v>
      </c>
      <c r="C12" s="47">
        <v>11836</v>
      </c>
      <c r="D12" s="47">
        <v>2604</v>
      </c>
      <c r="E12" s="47">
        <v>464467</v>
      </c>
      <c r="F12" s="48">
        <f>C12/E12</f>
        <v>0.0254829729560981</v>
      </c>
      <c r="G12" s="48">
        <f>D12/E12</f>
        <v>0.00560642629078062</v>
      </c>
      <c r="H12" s="48">
        <f>(C12+D12)/E12</f>
        <v>0.0310893992468787</v>
      </c>
      <c r="I12" s="49">
        <f>(3%-F12)*E12</f>
        <v>2098.009999999980</v>
      </c>
      <c r="J12" s="49">
        <f>(3%-H12)*E12</f>
        <v>-505.990000000009</v>
      </c>
      <c r="K12" s="45"/>
    </row>
    <row r="13" ht="15" customHeight="1">
      <c r="A13" s="6"/>
      <c r="B13" s="46">
        <v>1983</v>
      </c>
      <c r="C13" s="47">
        <v>12783</v>
      </c>
      <c r="D13" s="47">
        <v>2652</v>
      </c>
      <c r="E13" s="47">
        <v>512541</v>
      </c>
      <c r="F13" s="48">
        <f>C13/E13</f>
        <v>0.0249404437888871</v>
      </c>
      <c r="G13" s="48">
        <f>D13/E13</f>
        <v>0.00517422020872477</v>
      </c>
      <c r="H13" s="48">
        <f>(C13+D13)/E13</f>
        <v>0.0301146639976119</v>
      </c>
      <c r="I13" s="49">
        <f>(3%-F13)*E13</f>
        <v>2593.230000000020</v>
      </c>
      <c r="J13" s="49">
        <f>(3%-H13)*E13</f>
        <v>-58.7700000000008</v>
      </c>
      <c r="K13" s="45"/>
    </row>
    <row r="14" ht="15" customHeight="1">
      <c r="A14" s="6"/>
      <c r="B14" s="46">
        <v>1984</v>
      </c>
      <c r="C14" s="47">
        <v>13163</v>
      </c>
      <c r="D14" s="47">
        <v>2917</v>
      </c>
      <c r="E14" s="47">
        <v>565284</v>
      </c>
      <c r="F14" s="48">
        <f>C14/E14</f>
        <v>0.0232856404922128</v>
      </c>
      <c r="G14" s="48">
        <f>D14/E14</f>
        <v>0.00516023803964025</v>
      </c>
      <c r="H14" s="48">
        <f>(C14+D14)/E14</f>
        <v>0.028445878531853</v>
      </c>
      <c r="I14" s="49">
        <f>(3%-F14)*E14</f>
        <v>3795.519999999980</v>
      </c>
      <c r="J14" s="49">
        <f>(3%-H14)*E14</f>
        <v>878.520000000009</v>
      </c>
      <c r="K14" s="45"/>
    </row>
    <row r="15" ht="15" customHeight="1">
      <c r="A15" s="6"/>
      <c r="B15" s="46">
        <v>1985</v>
      </c>
      <c r="C15" s="47">
        <v>13355</v>
      </c>
      <c r="D15" s="47">
        <v>2972</v>
      </c>
      <c r="E15" s="47">
        <v>615072</v>
      </c>
      <c r="F15" s="48">
        <f>C15/E15</f>
        <v>0.0217129051558192</v>
      </c>
      <c r="G15" s="48">
        <f>D15/E15</f>
        <v>0.00483195463295354</v>
      </c>
      <c r="H15" s="48">
        <f>(C15+D15)/E15</f>
        <v>0.0265448597887727</v>
      </c>
      <c r="I15" s="49">
        <f>(3%-F15)*E15</f>
        <v>5097.159999999970</v>
      </c>
      <c r="J15" s="49">
        <f>(3%-H15)*E15</f>
        <v>2125.16</v>
      </c>
      <c r="K15" s="45"/>
    </row>
    <row r="16" ht="15" customHeight="1">
      <c r="A16" s="6"/>
      <c r="B16" s="46">
        <v>1986</v>
      </c>
      <c r="C16" s="47">
        <v>13142</v>
      </c>
      <c r="D16" s="47">
        <v>2880</v>
      </c>
      <c r="E16" s="47">
        <v>666496</v>
      </c>
      <c r="F16" s="48">
        <f>C16/E16</f>
        <v>0.019718047820242</v>
      </c>
      <c r="G16" s="48">
        <f>D16/E16</f>
        <v>0.00432110620318802</v>
      </c>
      <c r="H16" s="48">
        <f>(C16+D16)/E16</f>
        <v>0.02403915402343</v>
      </c>
      <c r="I16" s="49">
        <f>(3%-F16)*E16</f>
        <v>6852.879999999990</v>
      </c>
      <c r="J16" s="49">
        <f>(3%-H16)*E16</f>
        <v>3972.88</v>
      </c>
      <c r="K16" s="45"/>
    </row>
    <row r="17" ht="15" customHeight="1">
      <c r="A17" s="6"/>
      <c r="B17" s="46">
        <v>1987</v>
      </c>
      <c r="C17" s="47">
        <v>14443</v>
      </c>
      <c r="D17" s="47">
        <v>2726</v>
      </c>
      <c r="E17" s="47">
        <v>699908</v>
      </c>
      <c r="F17" s="48">
        <f>C17/E17</f>
        <v>0.0206355692462438</v>
      </c>
      <c r="G17" s="48">
        <f>D17/E17</f>
        <v>0.00389479760197054</v>
      </c>
      <c r="H17" s="48">
        <f>(C17+D17)/E17</f>
        <v>0.0245303668482143</v>
      </c>
      <c r="I17" s="49">
        <f>(3%-F17)*E17</f>
        <v>6554.239999999990</v>
      </c>
      <c r="J17" s="49">
        <f>(3%-H17)*E17</f>
        <v>3828.240000000030</v>
      </c>
      <c r="K17" s="45"/>
    </row>
    <row r="18" ht="15" customHeight="1">
      <c r="A18" s="6"/>
      <c r="B18" s="46">
        <v>1988</v>
      </c>
      <c r="C18" s="47">
        <v>15800</v>
      </c>
      <c r="D18" s="47">
        <v>2970</v>
      </c>
      <c r="E18" s="47">
        <v>732055</v>
      </c>
      <c r="F18" s="48">
        <f>C18/E18</f>
        <v>0.021583077774211</v>
      </c>
      <c r="G18" s="48">
        <f>D18/E18</f>
        <v>0.0040570722145194</v>
      </c>
      <c r="H18" s="48">
        <f>(C18+D18)/E18</f>
        <v>0.0256401499887304</v>
      </c>
      <c r="I18" s="49">
        <f>(3%-F18)*E18</f>
        <v>6161.649999999970</v>
      </c>
      <c r="J18" s="49">
        <f>(3%-H18)*E18</f>
        <v>3191.649999999970</v>
      </c>
      <c r="K18" s="45"/>
    </row>
    <row r="19" ht="15" customHeight="1">
      <c r="A19" s="6"/>
      <c r="B19" s="50">
        <v>1989</v>
      </c>
      <c r="C19" s="51">
        <v>15767</v>
      </c>
      <c r="D19" s="51">
        <v>3006</v>
      </c>
      <c r="E19" s="51">
        <v>767249</v>
      </c>
      <c r="F19" s="52">
        <f>C19/E19</f>
        <v>0.0205500430759766</v>
      </c>
      <c r="G19" s="52">
        <f>D19/E19</f>
        <v>0.00391789366946063</v>
      </c>
      <c r="H19" s="52">
        <f>(C19+D19)/E19</f>
        <v>0.0244679367454373</v>
      </c>
      <c r="I19" s="53">
        <f>(3%-F19)*E19</f>
        <v>7250.470000000030</v>
      </c>
      <c r="J19" s="53">
        <f>(3%-H19)*E19</f>
        <v>4244.469999999980</v>
      </c>
      <c r="K19" s="45"/>
    </row>
    <row r="20" ht="9" customHeight="1" hidden="1">
      <c r="A20" s="6"/>
      <c r="B20" s="54">
        <v>1990</v>
      </c>
      <c r="C20" s="55">
        <v>16359</v>
      </c>
      <c r="D20" s="55">
        <v>2955</v>
      </c>
      <c r="E20" s="55">
        <v>799100</v>
      </c>
      <c r="F20" s="56">
        <f>C20/E20*100</f>
        <v>2.04717807533475</v>
      </c>
      <c r="G20" s="56"/>
      <c r="H20" s="56">
        <f>(C20+D20)/E20*100</f>
        <v>2.4169690902265</v>
      </c>
      <c r="I20" s="57"/>
      <c r="J20" s="57"/>
      <c r="K20" s="37"/>
    </row>
    <row r="21" ht="9" customHeight="1" hidden="1">
      <c r="A21" s="6"/>
      <c r="B21" s="54">
        <v>1991</v>
      </c>
      <c r="C21" s="55">
        <v>17427</v>
      </c>
      <c r="D21" s="55">
        <v>3161</v>
      </c>
      <c r="E21" s="55">
        <v>827900</v>
      </c>
      <c r="F21" s="56">
        <f>C21/E21*100</f>
        <v>2.10496436767726</v>
      </c>
      <c r="G21" s="56"/>
      <c r="H21" s="56">
        <f>(C21+D21)/E21*100</f>
        <v>2.48677376494746</v>
      </c>
      <c r="I21" s="57"/>
      <c r="J21" s="57"/>
      <c r="K21" s="37"/>
    </row>
    <row r="22" ht="9" customHeight="1" hidden="1">
      <c r="A22" s="6"/>
      <c r="B22" s="54">
        <v>1992</v>
      </c>
      <c r="C22" s="55">
        <v>17135</v>
      </c>
      <c r="D22" s="55">
        <v>3344</v>
      </c>
      <c r="E22" s="55">
        <v>856000</v>
      </c>
      <c r="F22" s="56">
        <f>C22/E22*100</f>
        <v>2.0017523364486</v>
      </c>
      <c r="G22" s="56"/>
      <c r="H22" s="56">
        <f>(C22+D22)/E22*100</f>
        <v>2.39240654205607</v>
      </c>
      <c r="I22" s="57"/>
      <c r="J22" s="57"/>
      <c r="K22" s="37"/>
    </row>
    <row r="23" ht="9" customHeight="1" hidden="1">
      <c r="A23" s="6"/>
      <c r="B23" s="54">
        <v>1993</v>
      </c>
      <c r="C23" s="55">
        <v>17789</v>
      </c>
      <c r="D23" s="55">
        <v>3425</v>
      </c>
      <c r="E23" s="55">
        <v>874900</v>
      </c>
      <c r="F23" s="56">
        <f>C23/E23*100</f>
        <v>2.0332609441079</v>
      </c>
      <c r="G23" s="56"/>
      <c r="H23" s="56">
        <f>(C23+D23)/E23*100</f>
        <v>2.42473425534347</v>
      </c>
      <c r="I23" s="57"/>
      <c r="J23" s="57"/>
      <c r="K23" s="37"/>
    </row>
    <row r="24" ht="9" customHeight="1" hidden="1">
      <c r="A24" s="6"/>
      <c r="B24" s="54">
        <v>1994</v>
      </c>
      <c r="C24" s="55">
        <v>18064</v>
      </c>
      <c r="D24" s="55">
        <v>3540</v>
      </c>
      <c r="E24" s="55">
        <v>928600</v>
      </c>
      <c r="F24" s="56">
        <f>C24/E24*100</f>
        <v>1.94529399095412</v>
      </c>
      <c r="G24" s="56"/>
      <c r="H24" s="56">
        <f>(C24+D24)/E24*100</f>
        <v>2.3265130303683</v>
      </c>
      <c r="I24" s="57"/>
      <c r="J24" s="57"/>
      <c r="K24" s="37"/>
    </row>
    <row r="25" ht="9" customHeight="1" hidden="1">
      <c r="A25" s="6"/>
      <c r="B25" s="54">
        <v>1995</v>
      </c>
      <c r="C25" s="55">
        <v>18309</v>
      </c>
      <c r="D25" s="55">
        <v>3623</v>
      </c>
      <c r="E25" s="55">
        <v>970800</v>
      </c>
      <c r="F25" s="56">
        <f>C25/E25*100</f>
        <v>1.88597033374536</v>
      </c>
      <c r="G25" s="56"/>
      <c r="H25" s="56">
        <f>(C25+D25)/E25*100</f>
        <v>2.25916769674495</v>
      </c>
      <c r="I25" s="57"/>
      <c r="J25" s="57"/>
      <c r="K25" s="37"/>
    </row>
    <row r="26" ht="13.55" customHeight="1">
      <c r="A26" s="6"/>
      <c r="B26" t="s" s="23">
        <v>26</v>
      </c>
      <c r="C26" s="58"/>
      <c r="D26" s="58"/>
      <c r="E26" s="58"/>
      <c r="F26" s="58"/>
      <c r="G26" s="58"/>
      <c r="H26" s="58"/>
      <c r="I26" s="44"/>
      <c r="J26" s="44"/>
      <c r="K26" s="37"/>
    </row>
    <row r="27" ht="13.55" customHeight="1">
      <c r="A27" s="31"/>
      <c r="B27" s="59"/>
      <c r="C27" s="59"/>
      <c r="D27" s="59"/>
      <c r="E27" s="59"/>
      <c r="F27" s="60"/>
      <c r="G27" s="60"/>
      <c r="H27" s="59"/>
      <c r="I27" s="59"/>
      <c r="J27" s="59"/>
      <c r="K27" s="61"/>
    </row>
  </sheetData>
  <pageMargins left="0.511811" right="0.433071" top="0.984252" bottom="0.984252"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I25"/>
  <sheetViews>
    <sheetView workbookViewId="0" showGridLines="0" defaultGridColor="1"/>
  </sheetViews>
  <sheetFormatPr defaultColWidth="9" defaultRowHeight="12.75" customHeight="1" outlineLevelRow="0" outlineLevelCol="0"/>
  <cols>
    <col min="1" max="1" width="3.60156" style="62" customWidth="1"/>
    <col min="2" max="2" width="9" style="62" customWidth="1"/>
    <col min="3" max="4" width="14.6016" style="62" customWidth="1"/>
    <col min="5" max="5" width="19.6016" style="62" customWidth="1"/>
    <col min="6" max="6" width="18.6016" style="62" customWidth="1"/>
    <col min="7" max="7" width="22.2109" style="62" customWidth="1"/>
    <col min="8" max="8" width="22.8125" style="62" customWidth="1"/>
    <col min="9" max="9" width="22.6016" style="62" customWidth="1"/>
    <col min="10" max="16384" width="9" style="62" customWidth="1"/>
  </cols>
  <sheetData>
    <row r="1" ht="12.75" customHeight="1">
      <c r="A1" s="2"/>
      <c r="B1" s="4"/>
      <c r="C1" s="3"/>
      <c r="D1" s="3"/>
      <c r="E1" s="3"/>
      <c r="F1" s="3"/>
      <c r="G1" s="3"/>
      <c r="H1" s="3"/>
      <c r="I1" s="5"/>
    </row>
    <row r="2" ht="20.25" customHeight="1">
      <c r="A2" s="6"/>
      <c r="B2" s="63"/>
      <c r="C2" s="8"/>
      <c r="D2" s="8"/>
      <c r="E2" s="8"/>
      <c r="F2" s="8"/>
      <c r="G2" s="8"/>
      <c r="H2" s="8"/>
      <c r="I2" s="10"/>
    </row>
    <row r="3" ht="20.25" customHeight="1">
      <c r="A3" s="6"/>
      <c r="B3" t="s" s="64">
        <v>27</v>
      </c>
      <c r="C3" s="8"/>
      <c r="D3" s="8"/>
      <c r="E3" s="8"/>
      <c r="F3" s="8"/>
      <c r="G3" s="8"/>
      <c r="H3" s="8"/>
      <c r="I3" s="10"/>
    </row>
    <row r="4" ht="13.5" customHeight="1">
      <c r="A4" s="6"/>
      <c r="B4" t="s" s="65">
        <v>17</v>
      </c>
      <c r="C4" s="12"/>
      <c r="D4" s="12"/>
      <c r="E4" s="12"/>
      <c r="F4" s="12"/>
      <c r="G4" s="12"/>
      <c r="H4" s="12"/>
      <c r="I4" s="16"/>
    </row>
    <row r="5" ht="70.5" customHeight="1">
      <c r="A5" s="6"/>
      <c r="B5" s="66"/>
      <c r="C5" t="s" s="40">
        <v>24</v>
      </c>
      <c r="D5" t="s" s="40">
        <v>28</v>
      </c>
      <c r="E5" t="s" s="67">
        <v>29</v>
      </c>
      <c r="F5" t="s" s="68">
        <v>30</v>
      </c>
      <c r="G5" t="s" s="39">
        <v>31</v>
      </c>
      <c r="H5" t="s" s="39">
        <v>32</v>
      </c>
      <c r="I5" t="s" s="69">
        <v>33</v>
      </c>
    </row>
    <row r="6" ht="12.75" customHeight="1">
      <c r="A6" s="6"/>
      <c r="B6" s="70">
        <v>1976</v>
      </c>
      <c r="C6" s="44">
        <v>2050.335</v>
      </c>
      <c r="D6" s="44">
        <v>1209</v>
      </c>
      <c r="E6" s="71">
        <v>841.335</v>
      </c>
      <c r="F6" s="72">
        <v>33.4460099434222</v>
      </c>
      <c r="G6" s="42">
        <f>C6*100/F6</f>
        <v>6130.282815404230</v>
      </c>
      <c r="H6" s="42">
        <f>D6*100/F6</f>
        <v>3614.780962049470</v>
      </c>
      <c r="I6" s="73">
        <f>E6*100/F6</f>
        <v>2515.501853354750</v>
      </c>
    </row>
    <row r="7" ht="12.75" customHeight="1">
      <c r="A7" s="6"/>
      <c r="B7" s="74">
        <v>1977</v>
      </c>
      <c r="C7" s="49">
        <v>1989.3</v>
      </c>
      <c r="D7" s="49">
        <v>1400</v>
      </c>
      <c r="E7" s="75">
        <v>589.3</v>
      </c>
      <c r="F7" s="76">
        <v>36.5931817161369</v>
      </c>
      <c r="G7" s="47">
        <f>C7*100/F7</f>
        <v>5436.2586326369</v>
      </c>
      <c r="H7" s="47">
        <f>D7*100/F7</f>
        <v>3825.8493367977</v>
      </c>
      <c r="I7" s="77">
        <f>E7*100/F7</f>
        <v>1610.4092958392</v>
      </c>
    </row>
    <row r="8" ht="12.75" customHeight="1">
      <c r="A8" s="6"/>
      <c r="B8" s="74">
        <v>1978</v>
      </c>
      <c r="C8" s="49">
        <v>2259.31</v>
      </c>
      <c r="D8" s="49">
        <v>1483</v>
      </c>
      <c r="E8" s="75">
        <v>776.309999999999</v>
      </c>
      <c r="F8" s="76">
        <v>40.2004379942407</v>
      </c>
      <c r="G8" s="47">
        <f>C8*100/F8</f>
        <v>5620.112896092520</v>
      </c>
      <c r="H8" s="47">
        <f>D8*100/F8</f>
        <v>3689.014533156230</v>
      </c>
      <c r="I8" s="77">
        <f>E8*100/F8</f>
        <v>1931.098362936290</v>
      </c>
    </row>
    <row r="9" ht="12.75" customHeight="1">
      <c r="A9" s="6"/>
      <c r="B9" s="74">
        <v>1979</v>
      </c>
      <c r="C9" s="49">
        <v>2881.76</v>
      </c>
      <c r="D9" s="49">
        <v>1807</v>
      </c>
      <c r="E9" s="75">
        <v>1074.76</v>
      </c>
      <c r="F9" s="76">
        <v>43.2530443483056</v>
      </c>
      <c r="G9" s="47">
        <f>C9*100/F9</f>
        <v>6662.559927097690</v>
      </c>
      <c r="H9" s="47">
        <f>D9*100/F9</f>
        <v>4177.740612773280</v>
      </c>
      <c r="I9" s="77">
        <f>E9*100/F9</f>
        <v>2484.819314324410</v>
      </c>
    </row>
    <row r="10" ht="12.75" customHeight="1">
      <c r="A10" s="6"/>
      <c r="B10" s="74">
        <v>1980</v>
      </c>
      <c r="C10" s="49">
        <v>1668.55</v>
      </c>
      <c r="D10" s="49">
        <v>2145</v>
      </c>
      <c r="E10" s="75">
        <v>-476.449999999999</v>
      </c>
      <c r="F10" s="76">
        <v>46.8129655763575</v>
      </c>
      <c r="G10" s="47">
        <f>C10*100/F10</f>
        <v>3564.290318839970</v>
      </c>
      <c r="H10" s="47">
        <f>D10*100/F10</f>
        <v>4582.063908130860</v>
      </c>
      <c r="I10" s="77">
        <f>E10*100/F10</f>
        <v>-1017.773589290880</v>
      </c>
    </row>
    <row r="11" ht="12.75" customHeight="1">
      <c r="A11" s="6"/>
      <c r="B11" s="74">
        <v>1981</v>
      </c>
      <c r="C11" s="49">
        <v>1621.73</v>
      </c>
      <c r="D11" s="49">
        <v>2319</v>
      </c>
      <c r="E11" s="75">
        <v>-697.270000000001</v>
      </c>
      <c r="F11" s="76">
        <v>51.5302703335412</v>
      </c>
      <c r="G11" s="47">
        <f>C11*100/F11</f>
        <v>3147.140485588350</v>
      </c>
      <c r="H11" s="47">
        <f>D11*100/F11</f>
        <v>4500.267483538810</v>
      </c>
      <c r="I11" s="77">
        <f>E11*100/F11</f>
        <v>-1353.126997950460</v>
      </c>
    </row>
    <row r="12" ht="12.75" customHeight="1">
      <c r="A12" s="6"/>
      <c r="B12" s="74">
        <v>1982</v>
      </c>
      <c r="C12" s="49">
        <v>2098.01</v>
      </c>
      <c r="D12" s="49">
        <v>2604</v>
      </c>
      <c r="E12" s="75">
        <v>-505.99</v>
      </c>
      <c r="F12" s="76">
        <v>56.9716313284594</v>
      </c>
      <c r="G12" s="47">
        <f>C12*100/F12</f>
        <v>3682.552089660750</v>
      </c>
      <c r="H12" s="47">
        <f>D12*100/F12</f>
        <v>4570.695869646280</v>
      </c>
      <c r="I12" s="77">
        <f>E12*100/F12</f>
        <v>-888.143779985530</v>
      </c>
    </row>
    <row r="13" ht="12.75" customHeight="1">
      <c r="A13" s="6"/>
      <c r="B13" s="74">
        <v>1983</v>
      </c>
      <c r="C13" s="49">
        <v>2593.23</v>
      </c>
      <c r="D13" s="49">
        <v>2652</v>
      </c>
      <c r="E13" s="75">
        <v>-58.7700000000004</v>
      </c>
      <c r="F13" s="76">
        <v>61.3243178938386</v>
      </c>
      <c r="G13" s="47">
        <f>C13*100/F13</f>
        <v>4228.713973613640</v>
      </c>
      <c r="H13" s="47">
        <f>D13*100/F13</f>
        <v>4324.548712618380</v>
      </c>
      <c r="I13" s="77">
        <f>E13*100/F13</f>
        <v>-95.8347390047451</v>
      </c>
    </row>
    <row r="14" ht="12.75" customHeight="1">
      <c r="A14" s="6"/>
      <c r="B14" s="74">
        <v>1984</v>
      </c>
      <c r="C14" s="49">
        <v>3795.52</v>
      </c>
      <c r="D14" s="49">
        <v>2917</v>
      </c>
      <c r="E14" s="75">
        <v>878.520000000002</v>
      </c>
      <c r="F14" s="76">
        <v>64.7907839610825</v>
      </c>
      <c r="G14" s="47">
        <f>C14*100/F14</f>
        <v>5858.117108568760</v>
      </c>
      <c r="H14" s="47">
        <f>D14*100/F14</f>
        <v>4502.183523125970</v>
      </c>
      <c r="I14" s="77">
        <f>E14*100/F14</f>
        <v>1355.9335854428</v>
      </c>
    </row>
    <row r="15" ht="12.75" customHeight="1">
      <c r="A15" s="6"/>
      <c r="B15" s="74">
        <v>1985</v>
      </c>
      <c r="C15" s="49">
        <v>5097.16</v>
      </c>
      <c r="D15" s="49">
        <v>2972</v>
      </c>
      <c r="E15" s="75">
        <v>2125.16</v>
      </c>
      <c r="F15" s="76">
        <v>67.5979281671104</v>
      </c>
      <c r="G15" s="47">
        <f>C15*100/F15</f>
        <v>7540.408616369410</v>
      </c>
      <c r="H15" s="47">
        <f>D15*100/F15</f>
        <v>4396.584452489210</v>
      </c>
      <c r="I15" s="77">
        <f>E15*100/F15</f>
        <v>3143.8241638802</v>
      </c>
    </row>
    <row r="16" ht="12.75" customHeight="1">
      <c r="A16" s="6"/>
      <c r="B16" s="74">
        <v>1986</v>
      </c>
      <c r="C16" s="49">
        <v>6852.88</v>
      </c>
      <c r="D16" s="49">
        <v>2880</v>
      </c>
      <c r="E16" s="75">
        <v>3972.88</v>
      </c>
      <c r="F16" s="76">
        <v>70.675106113301</v>
      </c>
      <c r="G16" s="47">
        <f>C16*100/F16</f>
        <v>9696.313704876480</v>
      </c>
      <c r="H16" s="47">
        <f>D16*100/F16</f>
        <v>4074.985038413670</v>
      </c>
      <c r="I16" s="77">
        <f>E16*100/F16</f>
        <v>5621.328666462810</v>
      </c>
    </row>
    <row r="17" ht="12.75" customHeight="1">
      <c r="A17" s="6"/>
      <c r="B17" s="74">
        <v>1987</v>
      </c>
      <c r="C17" s="49">
        <v>6554.24</v>
      </c>
      <c r="D17" s="49">
        <v>2726</v>
      </c>
      <c r="E17" s="75">
        <v>3828.24</v>
      </c>
      <c r="F17" s="76">
        <v>74.0005694346127</v>
      </c>
      <c r="G17" s="47">
        <f>C17*100/F17</f>
        <v>8857.012925814530</v>
      </c>
      <c r="H17" s="47">
        <f>D17*100/F17</f>
        <v>3683.755437056070</v>
      </c>
      <c r="I17" s="77">
        <f>E17*100/F17</f>
        <v>5173.257488758450</v>
      </c>
    </row>
    <row r="18" ht="12.75" customHeight="1">
      <c r="A18" s="6"/>
      <c r="B18" s="74">
        <v>1988</v>
      </c>
      <c r="C18" s="49">
        <v>6161.65</v>
      </c>
      <c r="D18" s="49">
        <v>2970</v>
      </c>
      <c r="E18" s="75">
        <v>3191.65</v>
      </c>
      <c r="F18" s="76">
        <v>76.507969400626</v>
      </c>
      <c r="G18" s="47">
        <f>C18*100/F18</f>
        <v>8053.605458713930</v>
      </c>
      <c r="H18" s="47">
        <f>D18*100/F18</f>
        <v>3881.9485385214</v>
      </c>
      <c r="I18" s="77">
        <f>E18*100/F18</f>
        <v>4171.656920192530</v>
      </c>
    </row>
    <row r="19" ht="12.75" customHeight="1">
      <c r="A19" s="6"/>
      <c r="B19" s="78">
        <v>1989</v>
      </c>
      <c r="C19" s="53">
        <v>7250.47</v>
      </c>
      <c r="D19" s="53">
        <v>3006</v>
      </c>
      <c r="E19" s="79">
        <v>4244.47</v>
      </c>
      <c r="F19" s="80">
        <v>80.41923648102269</v>
      </c>
      <c r="G19" s="51">
        <f>C19*100/F19</f>
        <v>9015.840385043901</v>
      </c>
      <c r="H19" s="51">
        <f>D19*100/F19</f>
        <v>3737.911638478880</v>
      </c>
      <c r="I19" s="81">
        <f>E19*100/F19</f>
        <v>5277.928746565020</v>
      </c>
    </row>
    <row r="20" ht="18" customHeight="1">
      <c r="A20" s="6"/>
      <c r="B20" t="s" s="82">
        <v>34</v>
      </c>
      <c r="C20" s="83"/>
      <c r="D20" s="83"/>
      <c r="E20" s="83"/>
      <c r="F20" s="84"/>
      <c r="G20" s="83">
        <f>SUM(G6:G19)</f>
        <v>87493.2093383211</v>
      </c>
      <c r="H20" s="83">
        <f>SUM(H6:H19)</f>
        <v>57562.3300467962</v>
      </c>
      <c r="I20" s="85">
        <f>SUM(I6:I19)</f>
        <v>29930.8792915248</v>
      </c>
    </row>
    <row r="21" ht="13.5" customHeight="1">
      <c r="A21" s="6"/>
      <c r="B21" s="86"/>
      <c r="C21" s="58"/>
      <c r="D21" s="58"/>
      <c r="E21" s="58"/>
      <c r="F21" s="58"/>
      <c r="G21" s="58"/>
      <c r="H21" s="58"/>
      <c r="I21" s="87"/>
    </row>
    <row r="22" ht="12.75" customHeight="1">
      <c r="A22" s="6"/>
      <c r="B22" s="9"/>
      <c r="C22" s="8"/>
      <c r="D22" s="8"/>
      <c r="E22" s="8"/>
      <c r="F22" s="8"/>
      <c r="G22" s="8"/>
      <c r="H22" s="8"/>
      <c r="I22" s="10"/>
    </row>
    <row r="23" ht="12.75" customHeight="1">
      <c r="A23" s="6"/>
      <c r="B23" s="9"/>
      <c r="C23" s="8"/>
      <c r="D23" s="8"/>
      <c r="E23" s="8"/>
      <c r="F23" s="8"/>
      <c r="G23" s="8"/>
      <c r="H23" s="8"/>
      <c r="I23" s="10"/>
    </row>
    <row r="24" ht="12.75" customHeight="1">
      <c r="A24" s="6"/>
      <c r="B24" s="9"/>
      <c r="C24" s="8"/>
      <c r="D24" s="8"/>
      <c r="E24" s="8"/>
      <c r="F24" s="8"/>
      <c r="G24" s="8"/>
      <c r="H24" s="8"/>
      <c r="I24" s="10"/>
    </row>
    <row r="25" ht="12.75" customHeight="1">
      <c r="A25" s="31"/>
      <c r="B25" s="88"/>
      <c r="C25" s="59"/>
      <c r="D25" s="59"/>
      <c r="E25" s="59"/>
      <c r="F25" s="59"/>
      <c r="G25" s="59"/>
      <c r="H25" s="59"/>
      <c r="I25" s="89"/>
    </row>
  </sheetData>
  <pageMargins left="0.433071" right="0.511811" top="0.984252" bottom="0.984252" header="0.511811" footer="0.511811"/>
  <pageSetup firstPageNumber="1" fitToHeight="1" fitToWidth="1" scale="100" useFirstPageNumber="0" orientation="landscape" pageOrder="downThenOver"/>
  <headerFooter>
    <oddFooter>&amp;C&amp;"Helvetica Neue,Regular"&amp;12&amp;K000000&amp;P</oddFooter>
  </headerFooter>
  <drawing r:id="rId1"/>
</worksheet>
</file>

<file path=xl/worksheets/sheet5.xml><?xml version="1.0" encoding="utf-8"?>
<worksheet xmlns:r="http://schemas.openxmlformats.org/officeDocument/2006/relationships" xmlns="http://schemas.openxmlformats.org/spreadsheetml/2006/main">
  <dimension ref="A1:F30"/>
  <sheetViews>
    <sheetView workbookViewId="0" showGridLines="0" defaultGridColor="1"/>
  </sheetViews>
  <sheetFormatPr defaultColWidth="9" defaultRowHeight="12.75" customHeight="1" outlineLevelRow="0" outlineLevelCol="0"/>
  <cols>
    <col min="1" max="2" width="9" style="90" customWidth="1"/>
    <col min="3" max="3" width="20" style="90" customWidth="1"/>
    <col min="4" max="4" width="18.2109" style="90" customWidth="1"/>
    <col min="5" max="5" width="19.2109" style="90" customWidth="1"/>
    <col min="6" max="6" width="18.2109" style="90" customWidth="1"/>
    <col min="7" max="16384" width="9" style="90" customWidth="1"/>
  </cols>
  <sheetData>
    <row r="1" ht="13.55" customHeight="1">
      <c r="A1" s="91"/>
      <c r="B1" s="4"/>
      <c r="C1" s="3"/>
      <c r="D1" s="3"/>
      <c r="E1" s="3"/>
      <c r="F1" s="5"/>
    </row>
    <row r="2" ht="13.55" customHeight="1">
      <c r="A2" s="92"/>
      <c r="B2" s="9"/>
      <c r="C2" s="8"/>
      <c r="D2" s="8"/>
      <c r="E2" s="8"/>
      <c r="F2" s="10"/>
    </row>
    <row r="3" ht="18.4" customHeight="1">
      <c r="A3" s="92"/>
      <c r="B3" t="s" s="93">
        <v>35</v>
      </c>
      <c r="C3" s="8"/>
      <c r="D3" s="8"/>
      <c r="E3" s="8"/>
      <c r="F3" s="10"/>
    </row>
    <row r="4" ht="14.05" customHeight="1">
      <c r="A4" s="92"/>
      <c r="B4" s="15"/>
      <c r="C4" s="12"/>
      <c r="D4" s="12"/>
      <c r="E4" s="12"/>
      <c r="F4" s="16"/>
    </row>
    <row r="5" ht="18.75" customHeight="1">
      <c r="A5" s="92"/>
      <c r="B5" s="94"/>
      <c r="C5" t="s" s="95">
        <v>36</v>
      </c>
      <c r="D5" s="96"/>
      <c r="E5" t="s" s="97">
        <v>37</v>
      </c>
      <c r="F5" s="98"/>
    </row>
    <row r="6" ht="32.25" customHeight="1">
      <c r="A6" s="92"/>
      <c r="B6" s="99"/>
      <c r="C6" t="s" s="100">
        <v>38</v>
      </c>
      <c r="D6" t="s" s="101">
        <v>39</v>
      </c>
      <c r="E6" t="s" s="102">
        <v>40</v>
      </c>
      <c r="F6" t="s" s="103">
        <v>41</v>
      </c>
    </row>
    <row r="7" ht="13.55" customHeight="1">
      <c r="A7" s="92"/>
      <c r="B7" s="70">
        <v>1976</v>
      </c>
      <c r="C7" s="42">
        <v>36.7647058823529</v>
      </c>
      <c r="D7" s="104">
        <f>C7/C$30*100</f>
        <v>35.0467289719625</v>
      </c>
      <c r="E7" s="105">
        <v>40.2206039428711</v>
      </c>
      <c r="F7" s="73">
        <f>E7/E$30*100</f>
        <v>33.4460099434222</v>
      </c>
    </row>
    <row r="8" ht="13.55" customHeight="1">
      <c r="A8" s="92"/>
      <c r="B8" s="74">
        <v>1977</v>
      </c>
      <c r="C8" s="47">
        <v>38.2352941176471</v>
      </c>
      <c r="D8" s="106">
        <f>C8/C$30*100</f>
        <v>36.4485981308411</v>
      </c>
      <c r="E8" s="107">
        <v>44.0052452087402</v>
      </c>
      <c r="F8" s="77">
        <f>E8/E$30*100</f>
        <v>36.5931817161369</v>
      </c>
    </row>
    <row r="9" ht="13.55" customHeight="1">
      <c r="A9" s="92"/>
      <c r="B9" s="74">
        <v>1978</v>
      </c>
      <c r="C9" s="47">
        <v>39.7058823529412</v>
      </c>
      <c r="D9" s="106">
        <f>C9/C$30*100</f>
        <v>37.8504672897195</v>
      </c>
      <c r="E9" s="107">
        <v>48.3431625366211</v>
      </c>
      <c r="F9" s="77">
        <f>E9/E$30*100</f>
        <v>40.2004379942407</v>
      </c>
    </row>
    <row r="10" ht="13.55" customHeight="1">
      <c r="A10" s="92"/>
      <c r="B10" s="74">
        <v>1979</v>
      </c>
      <c r="C10" s="47">
        <v>43.6274509803922</v>
      </c>
      <c r="D10" s="106">
        <f>C10/C$30*100</f>
        <v>41.5887850467289</v>
      </c>
      <c r="E10" s="107">
        <v>52.0140838623047</v>
      </c>
      <c r="F10" s="77">
        <f>E10/E$30*100</f>
        <v>43.2530443483056</v>
      </c>
    </row>
    <row r="11" ht="13.55" customHeight="1">
      <c r="A11" s="92"/>
      <c r="B11" s="74">
        <v>1980</v>
      </c>
      <c r="C11" s="47">
        <v>49.0196078431373</v>
      </c>
      <c r="D11" s="106">
        <f>C11/C$30*100</f>
        <v>46.7289719626167</v>
      </c>
      <c r="E11" s="107">
        <v>56.2950782775879</v>
      </c>
      <c r="F11" s="77">
        <f>E11/E$30*100</f>
        <v>46.8129655763575</v>
      </c>
    </row>
    <row r="12" ht="13.55" customHeight="1">
      <c r="A12" s="92"/>
      <c r="B12" s="74">
        <v>1981</v>
      </c>
      <c r="C12" s="47">
        <v>54.9019607843137</v>
      </c>
      <c r="D12" s="106">
        <f>C12/C$30*100</f>
        <v>52.3364485981307</v>
      </c>
      <c r="E12" s="107">
        <v>61.967887878418</v>
      </c>
      <c r="F12" s="77">
        <f>E12/E$30*100</f>
        <v>51.5302703335412</v>
      </c>
    </row>
    <row r="13" ht="13.55" customHeight="1">
      <c r="A13" s="92"/>
      <c r="B13" s="74">
        <v>1982</v>
      </c>
      <c r="C13" s="47">
        <v>60.2941176470588</v>
      </c>
      <c r="D13" s="106">
        <f>C13/C$30*100</f>
        <v>57.4766355140185</v>
      </c>
      <c r="E13" s="107">
        <v>68.51141357421881</v>
      </c>
      <c r="F13" s="77">
        <f>E13/E$30*100</f>
        <v>56.9716313284594</v>
      </c>
    </row>
    <row r="14" ht="13.55" customHeight="1">
      <c r="A14" s="92"/>
      <c r="B14" s="74">
        <v>1983</v>
      </c>
      <c r="C14" s="47">
        <v>64.21568627450981</v>
      </c>
      <c r="D14" s="106">
        <f>C14/C$30*100</f>
        <v>61.2149532710279</v>
      </c>
      <c r="E14" s="107">
        <v>73.74575042724609</v>
      </c>
      <c r="F14" s="77">
        <f>E14/E$30*100</f>
        <v>61.3243178938385</v>
      </c>
    </row>
    <row r="15" ht="13.55" customHeight="1">
      <c r="A15" s="92"/>
      <c r="B15" s="74">
        <v>1984</v>
      </c>
      <c r="C15" s="47">
        <v>68.6274509803922</v>
      </c>
      <c r="D15" s="106">
        <f>C15/C$30*100</f>
        <v>65.4205607476634</v>
      </c>
      <c r="E15" s="107">
        <v>77.9143600463867</v>
      </c>
      <c r="F15" s="77">
        <f>E15/E$30*100</f>
        <v>64.7907839610825</v>
      </c>
    </row>
    <row r="16" ht="13.55" customHeight="1">
      <c r="A16" s="92"/>
      <c r="B16" s="74">
        <v>1985</v>
      </c>
      <c r="C16" s="47">
        <v>71.5686274509804</v>
      </c>
      <c r="D16" s="106">
        <f>C16/C$30*100</f>
        <v>68.2242990654204</v>
      </c>
      <c r="E16" s="107">
        <v>81.29010009765631</v>
      </c>
      <c r="F16" s="77">
        <f>E16/E$30*100</f>
        <v>67.5979281671104</v>
      </c>
    </row>
    <row r="17" ht="13.55" customHeight="1">
      <c r="A17" s="92"/>
      <c r="B17" s="74">
        <v>1986</v>
      </c>
      <c r="C17" s="47">
        <v>74.5098039215686</v>
      </c>
      <c r="D17" s="106">
        <f>C17/C$30*100</f>
        <v>71.02803738317741</v>
      </c>
      <c r="E17" s="107">
        <v>84.9905700683594</v>
      </c>
      <c r="F17" s="77">
        <f>E17/E$30*100</f>
        <v>70.675106113301</v>
      </c>
    </row>
    <row r="18" ht="13.55" customHeight="1">
      <c r="A18" s="92"/>
      <c r="B18" s="74">
        <v>1987</v>
      </c>
      <c r="C18" s="47">
        <v>77.45098039215689</v>
      </c>
      <c r="D18" s="106">
        <f>C18/C$30*100</f>
        <v>73.8317757009344</v>
      </c>
      <c r="E18" s="107">
        <v>88.989616394043</v>
      </c>
      <c r="F18" s="77">
        <f>E18/E$30*100</f>
        <v>74.0005694346126</v>
      </c>
    </row>
    <row r="19" ht="13.55" customHeight="1">
      <c r="A19" s="92"/>
      <c r="B19" s="74">
        <v>1988</v>
      </c>
      <c r="C19" s="47">
        <v>80.88235294117651</v>
      </c>
      <c r="D19" s="106">
        <f>C19/C$30*100</f>
        <v>77.1028037383176</v>
      </c>
      <c r="E19" s="107">
        <v>92.00489807128911</v>
      </c>
      <c r="F19" s="77">
        <f>E19/E$30*100</f>
        <v>76.507969400626</v>
      </c>
    </row>
    <row r="20" ht="13.55" customHeight="1">
      <c r="A20" s="92"/>
      <c r="B20" s="74">
        <v>1989</v>
      </c>
      <c r="C20" s="47">
        <v>84.8039215686274</v>
      </c>
      <c r="D20" s="106">
        <f>C20/C$30*100</f>
        <v>80.8411214953268</v>
      </c>
      <c r="E20" s="107">
        <v>96.7084045410156</v>
      </c>
      <c r="F20" s="77">
        <f>E20/E$30*100</f>
        <v>80.41923648102259</v>
      </c>
    </row>
    <row r="21" ht="13.55" customHeight="1">
      <c r="A21" s="92"/>
      <c r="B21" s="74">
        <v>1990</v>
      </c>
      <c r="C21" s="47">
        <v>86.7647058823529</v>
      </c>
      <c r="D21" s="106">
        <f>C21/C$30*100</f>
        <v>82.71028037383149</v>
      </c>
      <c r="E21" s="107">
        <v>100</v>
      </c>
      <c r="F21" s="77">
        <f>E21/E$30*100</f>
        <v>83.15640906568311</v>
      </c>
    </row>
    <row r="22" ht="13.55" customHeight="1">
      <c r="A22" s="92"/>
      <c r="B22" s="74">
        <v>1991</v>
      </c>
      <c r="C22" s="47">
        <v>89.21568627450981</v>
      </c>
      <c r="D22" s="106">
        <f>C22/C$30*100</f>
        <v>85.04672897196239</v>
      </c>
      <c r="E22" s="107">
        <v>102.491630554199</v>
      </c>
      <c r="F22" s="77">
        <f>E22/E$30*100</f>
        <v>85.2283595617384</v>
      </c>
    </row>
    <row r="23" ht="13.55" customHeight="1">
      <c r="A23" s="92"/>
      <c r="B23" s="74">
        <v>1992</v>
      </c>
      <c r="C23" s="47">
        <v>90.68627450980389</v>
      </c>
      <c r="D23" s="106">
        <f>C23/C$30*100</f>
        <v>86.44859813084091</v>
      </c>
      <c r="E23" s="107">
        <v>104.763801574707</v>
      </c>
      <c r="F23" s="77">
        <f>E23/E$30*100</f>
        <v>87.117815390224</v>
      </c>
    </row>
    <row r="24" ht="13.55" customHeight="1">
      <c r="A24" s="92"/>
      <c r="B24" s="74">
        <v>1993</v>
      </c>
      <c r="C24" s="47">
        <v>92.156862745098</v>
      </c>
      <c r="D24" s="106">
        <f>C24/C$30*100</f>
        <v>87.8504672897194</v>
      </c>
      <c r="E24" s="107">
        <v>105.664199829102</v>
      </c>
      <c r="F24" s="77">
        <f>E24/E$30*100</f>
        <v>87.8665542458689</v>
      </c>
    </row>
    <row r="25" ht="13.55" customHeight="1">
      <c r="A25" s="92"/>
      <c r="B25" s="74">
        <v>1994</v>
      </c>
      <c r="C25" s="47">
        <v>94.11764705882349</v>
      </c>
      <c r="D25" s="106">
        <f>C25/C$30*100</f>
        <v>89.719626168224</v>
      </c>
      <c r="E25" s="107">
        <v>108.235984802246</v>
      </c>
      <c r="F25" s="77">
        <f>E25/E$30*100</f>
        <v>90.00515827842629</v>
      </c>
    </row>
    <row r="26" ht="13.55" customHeight="1">
      <c r="A26" s="92"/>
      <c r="B26" s="74">
        <v>1995</v>
      </c>
      <c r="C26" s="47">
        <v>97.54901960784311</v>
      </c>
      <c r="D26" s="106">
        <f>C26/C$30*100</f>
        <v>92.9906542056072</v>
      </c>
      <c r="E26" s="107">
        <v>110.553947448730</v>
      </c>
      <c r="F26" s="77">
        <f>E26/E$30*100</f>
        <v>91.93269277872631</v>
      </c>
    </row>
    <row r="27" ht="13.55" customHeight="1">
      <c r="A27" s="92"/>
      <c r="B27" s="74">
        <v>1996</v>
      </c>
      <c r="C27" s="47">
        <v>98.0392156862745</v>
      </c>
      <c r="D27" s="106">
        <f>C27/C$30*100</f>
        <v>93.45794392523339</v>
      </c>
      <c r="E27" s="107">
        <v>112.335533142090</v>
      </c>
      <c r="F27" s="77">
        <f>E27/E$30*100</f>
        <v>93.4141954657524</v>
      </c>
    </row>
    <row r="28" ht="13.55" customHeight="1">
      <c r="A28" s="92"/>
      <c r="B28" s="74">
        <v>1997</v>
      </c>
      <c r="C28" s="47">
        <v>100</v>
      </c>
      <c r="D28" s="106">
        <f>C28/C$30*100</f>
        <v>95.3271028037381</v>
      </c>
      <c r="E28" s="107">
        <v>114.574699401855</v>
      </c>
      <c r="F28" s="77">
        <f>E28/E$30*100</f>
        <v>95.2762057203834</v>
      </c>
    </row>
    <row r="29" ht="13.55" customHeight="1">
      <c r="A29" s="92"/>
      <c r="B29" s="74">
        <v>1998</v>
      </c>
      <c r="C29" s="47">
        <v>101.960784313726</v>
      </c>
      <c r="D29" s="106">
        <f>C29/C$30*100</f>
        <v>97.1962616822432</v>
      </c>
      <c r="E29" s="107">
        <f>E28*1.02</f>
        <v>116.866193389892</v>
      </c>
      <c r="F29" s="77">
        <f>E29/E$30*100</f>
        <v>97.181729834791</v>
      </c>
    </row>
    <row r="30" ht="13.55" customHeight="1">
      <c r="A30" s="108"/>
      <c r="B30" s="78">
        <v>1999</v>
      </c>
      <c r="C30" s="51">
        <v>104.901960784314</v>
      </c>
      <c r="D30" s="109">
        <f>C30/C$30*100</f>
        <v>100</v>
      </c>
      <c r="E30" s="110">
        <f>E29*1.029</f>
        <v>120.255312998199</v>
      </c>
      <c r="F30" s="81">
        <f>E30/E$30*100</f>
        <v>100</v>
      </c>
    </row>
  </sheetData>
  <mergeCells count="2">
    <mergeCell ref="C5:D5"/>
    <mergeCell ref="E5:F5"/>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